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_1 - Soustava PEO hr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01_1 - Soustava PEO hr...'!$C$95:$K$777</definedName>
    <definedName name="_xlnm.Print_Area" localSheetId="1">'SO 01_1 - Soustava PEO hr...'!$C$4:$J$39,'SO 01_1 - Soustava PEO hr...'!$C$45:$J$77,'SO 01_1 - Soustava PEO hr...'!$C$83:$K$777</definedName>
    <definedName name="_xlnm.Print_Titles" localSheetId="1">'SO 01_1 - Soustava PEO hr...'!$95:$95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773"/>
  <c r="BH773"/>
  <c r="BG773"/>
  <c r="BF773"/>
  <c r="T773"/>
  <c r="T764"/>
  <c r="R773"/>
  <c r="R764"/>
  <c r="P773"/>
  <c r="P764"/>
  <c r="BI765"/>
  <c r="BH765"/>
  <c r="BG765"/>
  <c r="BF765"/>
  <c r="T765"/>
  <c r="R765"/>
  <c r="P765"/>
  <c r="BI759"/>
  <c r="BH759"/>
  <c r="BG759"/>
  <c r="BF759"/>
  <c r="T759"/>
  <c r="T745"/>
  <c r="R759"/>
  <c r="R745"/>
  <c r="P759"/>
  <c r="P745"/>
  <c r="BI746"/>
  <c r="BH746"/>
  <c r="BG746"/>
  <c r="BF746"/>
  <c r="T746"/>
  <c r="R746"/>
  <c r="P746"/>
  <c r="BI739"/>
  <c r="BH739"/>
  <c r="BG739"/>
  <c r="BF739"/>
  <c r="T739"/>
  <c r="T738"/>
  <c r="R739"/>
  <c r="R738"/>
  <c r="P739"/>
  <c r="P738"/>
  <c r="BI733"/>
  <c r="BH733"/>
  <c r="BG733"/>
  <c r="BF733"/>
  <c r="T733"/>
  <c r="R733"/>
  <c r="P733"/>
  <c r="BI727"/>
  <c r="BH727"/>
  <c r="BG727"/>
  <c r="BF727"/>
  <c r="T727"/>
  <c r="R727"/>
  <c r="P727"/>
  <c r="BI722"/>
  <c r="BH722"/>
  <c r="BG722"/>
  <c r="BF722"/>
  <c r="T722"/>
  <c r="R722"/>
  <c r="P722"/>
  <c r="BI717"/>
  <c r="BH717"/>
  <c r="BG717"/>
  <c r="BF717"/>
  <c r="T717"/>
  <c r="R717"/>
  <c r="P717"/>
  <c r="BI712"/>
  <c r="BH712"/>
  <c r="BG712"/>
  <c r="BF712"/>
  <c r="T712"/>
  <c r="R712"/>
  <c r="P712"/>
  <c r="BI707"/>
  <c r="BH707"/>
  <c r="BG707"/>
  <c r="BF707"/>
  <c r="T707"/>
  <c r="R707"/>
  <c r="P707"/>
  <c r="BI702"/>
  <c r="BH702"/>
  <c r="BG702"/>
  <c r="BF702"/>
  <c r="T702"/>
  <c r="R702"/>
  <c r="P702"/>
  <c r="BI691"/>
  <c r="BH691"/>
  <c r="BG691"/>
  <c r="BF691"/>
  <c r="T691"/>
  <c r="T690"/>
  <c r="R691"/>
  <c r="R690"/>
  <c r="P691"/>
  <c r="P690"/>
  <c r="BI687"/>
  <c r="BH687"/>
  <c r="BG687"/>
  <c r="BF687"/>
  <c r="T687"/>
  <c r="R687"/>
  <c r="P687"/>
  <c r="BI682"/>
  <c r="BH682"/>
  <c r="BG682"/>
  <c r="BF682"/>
  <c r="T682"/>
  <c r="R682"/>
  <c r="P682"/>
  <c r="BI676"/>
  <c r="BH676"/>
  <c r="BG676"/>
  <c r="BF676"/>
  <c r="T676"/>
  <c r="R676"/>
  <c r="P676"/>
  <c r="BI670"/>
  <c r="BH670"/>
  <c r="BG670"/>
  <c r="BF670"/>
  <c r="T670"/>
  <c r="R670"/>
  <c r="P670"/>
  <c r="BI661"/>
  <c r="BH661"/>
  <c r="BG661"/>
  <c r="BF661"/>
  <c r="T661"/>
  <c r="R661"/>
  <c r="P661"/>
  <c r="BI656"/>
  <c r="BH656"/>
  <c r="BG656"/>
  <c r="BF656"/>
  <c r="T656"/>
  <c r="R656"/>
  <c r="P656"/>
  <c r="BI647"/>
  <c r="BH647"/>
  <c r="BG647"/>
  <c r="BF647"/>
  <c r="T647"/>
  <c r="R647"/>
  <c r="P647"/>
  <c r="BI639"/>
  <c r="BH639"/>
  <c r="BG639"/>
  <c r="BF639"/>
  <c r="T639"/>
  <c r="R639"/>
  <c r="P639"/>
  <c r="BI634"/>
  <c r="BH634"/>
  <c r="BG634"/>
  <c r="BF634"/>
  <c r="T634"/>
  <c r="T633"/>
  <c r="R634"/>
  <c r="R633"/>
  <c r="P634"/>
  <c r="P633"/>
  <c r="BI630"/>
  <c r="BH630"/>
  <c r="BG630"/>
  <c r="BF630"/>
  <c r="T630"/>
  <c r="R630"/>
  <c r="P630"/>
  <c r="BI626"/>
  <c r="BH626"/>
  <c r="BG626"/>
  <c r="BF626"/>
  <c r="T626"/>
  <c r="R626"/>
  <c r="P626"/>
  <c r="BI623"/>
  <c r="BH623"/>
  <c r="BG623"/>
  <c r="BF623"/>
  <c r="T623"/>
  <c r="R623"/>
  <c r="P623"/>
  <c r="BI613"/>
  <c r="BH613"/>
  <c r="BG613"/>
  <c r="BF613"/>
  <c r="T613"/>
  <c r="R613"/>
  <c r="P613"/>
  <c r="BI607"/>
  <c r="BH607"/>
  <c r="BG607"/>
  <c r="BF607"/>
  <c r="T607"/>
  <c r="R607"/>
  <c r="P607"/>
  <c r="BI601"/>
  <c r="BH601"/>
  <c r="BG601"/>
  <c r="BF601"/>
  <c r="T601"/>
  <c r="R601"/>
  <c r="P601"/>
  <c r="BI599"/>
  <c r="BH599"/>
  <c r="BG599"/>
  <c r="BF599"/>
  <c r="T599"/>
  <c r="R599"/>
  <c r="P599"/>
  <c r="BI593"/>
  <c r="BH593"/>
  <c r="BG593"/>
  <c r="BF593"/>
  <c r="T593"/>
  <c r="R593"/>
  <c r="P593"/>
  <c r="BI590"/>
  <c r="BH590"/>
  <c r="BG590"/>
  <c r="BF590"/>
  <c r="T590"/>
  <c r="R590"/>
  <c r="P590"/>
  <c r="BI584"/>
  <c r="BH584"/>
  <c r="BG584"/>
  <c r="BF584"/>
  <c r="T584"/>
  <c r="R584"/>
  <c r="P584"/>
  <c r="BI568"/>
  <c r="BH568"/>
  <c r="BG568"/>
  <c r="BF568"/>
  <c r="T568"/>
  <c r="R568"/>
  <c r="P568"/>
  <c r="BI562"/>
  <c r="BH562"/>
  <c r="BG562"/>
  <c r="BF562"/>
  <c r="T562"/>
  <c r="R562"/>
  <c r="P562"/>
  <c r="BI555"/>
  <c r="BH555"/>
  <c r="BG555"/>
  <c r="BF555"/>
  <c r="T555"/>
  <c r="R555"/>
  <c r="P555"/>
  <c r="BI546"/>
  <c r="BH546"/>
  <c r="BG546"/>
  <c r="BF546"/>
  <c r="T546"/>
  <c r="R546"/>
  <c r="P546"/>
  <c r="BI540"/>
  <c r="BH540"/>
  <c r="BG540"/>
  <c r="BF540"/>
  <c r="T540"/>
  <c r="R540"/>
  <c r="P540"/>
  <c r="BI533"/>
  <c r="BH533"/>
  <c r="BG533"/>
  <c r="BF533"/>
  <c r="T533"/>
  <c r="R533"/>
  <c r="P533"/>
  <c r="BI518"/>
  <c r="BH518"/>
  <c r="BG518"/>
  <c r="BF518"/>
  <c r="T518"/>
  <c r="R518"/>
  <c r="P518"/>
  <c r="BI503"/>
  <c r="BH503"/>
  <c r="BG503"/>
  <c r="BF503"/>
  <c r="T503"/>
  <c r="R503"/>
  <c r="P503"/>
  <c r="BI497"/>
  <c r="BH497"/>
  <c r="BG497"/>
  <c r="BF497"/>
  <c r="T497"/>
  <c r="R497"/>
  <c r="P497"/>
  <c r="BI484"/>
  <c r="BH484"/>
  <c r="BG484"/>
  <c r="BF484"/>
  <c r="T484"/>
  <c r="R484"/>
  <c r="P484"/>
  <c r="BI479"/>
  <c r="BH479"/>
  <c r="BG479"/>
  <c r="BF479"/>
  <c r="T479"/>
  <c r="R479"/>
  <c r="P479"/>
  <c r="BI475"/>
  <c r="BH475"/>
  <c r="BG475"/>
  <c r="BF475"/>
  <c r="T475"/>
  <c r="R475"/>
  <c r="P475"/>
  <c r="BI471"/>
  <c r="BH471"/>
  <c r="BG471"/>
  <c r="BF471"/>
  <c r="T471"/>
  <c r="R471"/>
  <c r="P471"/>
  <c r="BI456"/>
  <c r="BH456"/>
  <c r="BG456"/>
  <c r="BF456"/>
  <c r="T456"/>
  <c r="R456"/>
  <c r="P456"/>
  <c r="BI443"/>
  <c r="BH443"/>
  <c r="BG443"/>
  <c r="BF443"/>
  <c r="T443"/>
  <c r="R443"/>
  <c r="P443"/>
  <c r="BI430"/>
  <c r="BH430"/>
  <c r="BG430"/>
  <c r="BF430"/>
  <c r="T430"/>
  <c r="R430"/>
  <c r="P430"/>
  <c r="BI413"/>
  <c r="BH413"/>
  <c r="BG413"/>
  <c r="BF413"/>
  <c r="T413"/>
  <c r="R413"/>
  <c r="P413"/>
  <c r="BI407"/>
  <c r="BH407"/>
  <c r="BG407"/>
  <c r="BF407"/>
  <c r="T407"/>
  <c r="R407"/>
  <c r="P407"/>
  <c r="BI394"/>
  <c r="BH394"/>
  <c r="BG394"/>
  <c r="BF394"/>
  <c r="T394"/>
  <c r="R394"/>
  <c r="P394"/>
  <c r="BI383"/>
  <c r="BH383"/>
  <c r="BG383"/>
  <c r="BF383"/>
  <c r="T383"/>
  <c r="R383"/>
  <c r="P383"/>
  <c r="BI375"/>
  <c r="BH375"/>
  <c r="BG375"/>
  <c r="BF375"/>
  <c r="T375"/>
  <c r="R375"/>
  <c r="P375"/>
  <c r="BI366"/>
  <c r="BH366"/>
  <c r="BG366"/>
  <c r="BF366"/>
  <c r="T366"/>
  <c r="R366"/>
  <c r="P366"/>
  <c r="BI360"/>
  <c r="BH360"/>
  <c r="BG360"/>
  <c r="BF360"/>
  <c r="T360"/>
  <c r="R360"/>
  <c r="P360"/>
  <c r="BI339"/>
  <c r="BH339"/>
  <c r="BG339"/>
  <c r="BF339"/>
  <c r="T339"/>
  <c r="R339"/>
  <c r="P339"/>
  <c r="BI324"/>
  <c r="BH324"/>
  <c r="BG324"/>
  <c r="BF324"/>
  <c r="T324"/>
  <c r="R324"/>
  <c r="P324"/>
  <c r="BI318"/>
  <c r="BH318"/>
  <c r="BG318"/>
  <c r="BF318"/>
  <c r="T318"/>
  <c r="R318"/>
  <c r="P318"/>
  <c r="BI305"/>
  <c r="BH305"/>
  <c r="BG305"/>
  <c r="BF305"/>
  <c r="T305"/>
  <c r="R305"/>
  <c r="P305"/>
  <c r="BI284"/>
  <c r="BH284"/>
  <c r="BG284"/>
  <c r="BF284"/>
  <c r="T284"/>
  <c r="R284"/>
  <c r="P284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4"/>
  <c r="BH234"/>
  <c r="BG234"/>
  <c r="BF234"/>
  <c r="T234"/>
  <c r="R234"/>
  <c r="P234"/>
  <c r="BI207"/>
  <c r="BH207"/>
  <c r="BG207"/>
  <c r="BF207"/>
  <c r="T207"/>
  <c r="R207"/>
  <c r="P207"/>
  <c r="BI192"/>
  <c r="BH192"/>
  <c r="BG192"/>
  <c r="BF192"/>
  <c r="T192"/>
  <c r="R192"/>
  <c r="P192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1" r="L50"/>
  <c r="AM50"/>
  <c r="AM49"/>
  <c r="L49"/>
  <c r="AM47"/>
  <c r="L47"/>
  <c r="L45"/>
  <c r="L44"/>
  <c i="2" r="J656"/>
  <c r="BK143"/>
  <c r="J712"/>
  <c r="J158"/>
  <c r="J234"/>
  <c r="J245"/>
  <c r="J746"/>
  <c r="J484"/>
  <c r="J568"/>
  <c r="BK407"/>
  <c r="J613"/>
  <c r="J456"/>
  <c r="J584"/>
  <c r="BK111"/>
  <c r="BK497"/>
  <c r="J639"/>
  <c r="J733"/>
  <c r="BK682"/>
  <c r="BK518"/>
  <c r="BK746"/>
  <c r="BK456"/>
  <c r="BK366"/>
  <c r="J475"/>
  <c r="BK540"/>
  <c r="BK479"/>
  <c r="BK133"/>
  <c r="J111"/>
  <c r="J682"/>
  <c r="BK394"/>
  <c r="BK116"/>
  <c r="BK105"/>
  <c r="BK484"/>
  <c r="BK475"/>
  <c r="J497"/>
  <c r="BK174"/>
  <c r="J623"/>
  <c r="BK158"/>
  <c r="J375"/>
  <c r="F34"/>
  <c r="BK240"/>
  <c r="BK255"/>
  <c r="BK670"/>
  <c r="J192"/>
  <c r="BK691"/>
  <c r="BK284"/>
  <c r="BK533"/>
  <c r="J503"/>
  <c r="BK601"/>
  <c r="J479"/>
  <c r="J266"/>
  <c r="J717"/>
  <c r="BK192"/>
  <c r="BK568"/>
  <c r="J555"/>
  <c r="BK305"/>
  <c r="J122"/>
  <c r="J540"/>
  <c r="BK138"/>
  <c r="BK207"/>
  <c r="J518"/>
  <c r="J179"/>
  <c r="J546"/>
  <c r="J533"/>
  <c r="J773"/>
  <c r="BK413"/>
  <c r="J383"/>
  <c r="BK707"/>
  <c r="BK163"/>
  <c r="BK260"/>
  <c r="BK702"/>
  <c r="J430"/>
  <c r="BK639"/>
  <c r="BK375"/>
  <c r="J661"/>
  <c r="BK324"/>
  <c r="J707"/>
  <c r="BK590"/>
  <c r="J305"/>
  <c r="BK717"/>
  <c r="BK773"/>
  <c r="J687"/>
  <c r="J599"/>
  <c r="BK613"/>
  <c r="BK245"/>
  <c r="BK234"/>
  <c r="BK656"/>
  <c r="BK179"/>
  <c r="J284"/>
  <c r="BK733"/>
  <c r="BK626"/>
  <c r="J272"/>
  <c r="J260"/>
  <c r="J169"/>
  <c r="BK712"/>
  <c r="J105"/>
  <c r="J601"/>
  <c r="J670"/>
  <c r="J413"/>
  <c r="J394"/>
  <c r="J590"/>
  <c r="J278"/>
  <c r="J630"/>
  <c r="F36"/>
  <c r="BK607"/>
  <c r="J607"/>
  <c r="J366"/>
  <c r="J722"/>
  <c r="J250"/>
  <c r="BK471"/>
  <c r="BK623"/>
  <c i="1" r="AS54"/>
  <c i="2" r="BK122"/>
  <c r="BK676"/>
  <c r="BK169"/>
  <c r="J702"/>
  <c r="J765"/>
  <c r="J443"/>
  <c r="J407"/>
  <c r="J34"/>
  <c r="BK634"/>
  <c r="J739"/>
  <c r="BK443"/>
  <c r="BK739"/>
  <c r="J148"/>
  <c r="J153"/>
  <c r="J255"/>
  <c r="F37"/>
  <c r="BK727"/>
  <c r="BK383"/>
  <c r="BK360"/>
  <c r="J138"/>
  <c r="J471"/>
  <c r="BK630"/>
  <c r="J133"/>
  <c r="BK593"/>
  <c r="J634"/>
  <c r="J318"/>
  <c r="BK153"/>
  <c r="BK647"/>
  <c r="J174"/>
  <c r="BK661"/>
  <c r="BK266"/>
  <c r="J727"/>
  <c r="J691"/>
  <c r="BK272"/>
  <c r="BK562"/>
  <c r="J647"/>
  <c r="BK278"/>
  <c r="J240"/>
  <c r="BK546"/>
  <c r="BK148"/>
  <c r="J593"/>
  <c r="J207"/>
  <c r="J676"/>
  <c r="J360"/>
  <c r="J324"/>
  <c r="BK430"/>
  <c r="J128"/>
  <c r="BK555"/>
  <c r="BK584"/>
  <c r="F35"/>
  <c r="BK687"/>
  <c r="BK759"/>
  <c r="J143"/>
  <c r="BK99"/>
  <c r="J562"/>
  <c r="BK318"/>
  <c r="BK722"/>
  <c r="BK765"/>
  <c r="BK339"/>
  <c r="BK250"/>
  <c r="BK128"/>
  <c r="BK599"/>
  <c r="J339"/>
  <c r="J163"/>
  <c r="J759"/>
  <c r="BK503"/>
  <c r="J626"/>
  <c r="J116"/>
  <c r="J99"/>
  <c l="1" r="P539"/>
  <c r="R98"/>
  <c r="R97"/>
  <c r="P561"/>
  <c r="BK638"/>
  <c r="J638"/>
  <c r="J70"/>
  <c r="P483"/>
  <c r="R592"/>
  <c r="R701"/>
  <c r="R700"/>
  <c r="BK539"/>
  <c r="J539"/>
  <c r="J63"/>
  <c r="T592"/>
  <c r="T98"/>
  <c r="T97"/>
  <c r="R561"/>
  <c r="BK622"/>
  <c r="J622"/>
  <c r="J67"/>
  <c r="T701"/>
  <c r="T700"/>
  <c r="BK483"/>
  <c r="J483"/>
  <c r="J62"/>
  <c r="BK592"/>
  <c r="J592"/>
  <c r="J66"/>
  <c r="R622"/>
  <c r="P701"/>
  <c r="P700"/>
  <c r="T539"/>
  <c r="P583"/>
  <c r="R483"/>
  <c r="P592"/>
  <c r="P622"/>
  <c r="T483"/>
  <c r="T583"/>
  <c r="T622"/>
  <c r="BK701"/>
  <c r="BK98"/>
  <c r="J98"/>
  <c r="J61"/>
  <c r="BK561"/>
  <c r="J561"/>
  <c r="J64"/>
  <c r="R583"/>
  <c r="P638"/>
  <c r="P637"/>
  <c r="P98"/>
  <c r="P97"/>
  <c r="T561"/>
  <c r="R638"/>
  <c r="R637"/>
  <c r="R539"/>
  <c r="BK583"/>
  <c r="J583"/>
  <c r="J65"/>
  <c r="T638"/>
  <c r="T637"/>
  <c r="BK633"/>
  <c r="J633"/>
  <c r="J68"/>
  <c r="BK690"/>
  <c r="J690"/>
  <c r="J71"/>
  <c r="BK745"/>
  <c r="J745"/>
  <c r="J75"/>
  <c r="BK738"/>
  <c r="J738"/>
  <c r="J74"/>
  <c r="BK764"/>
  <c r="J764"/>
  <c r="J76"/>
  <c i="1" r="BC55"/>
  <c r="BD55"/>
  <c r="AW55"/>
  <c i="2" r="F55"/>
  <c r="BE105"/>
  <c r="BE116"/>
  <c r="BE122"/>
  <c r="BE158"/>
  <c r="BE266"/>
  <c r="BE339"/>
  <c r="BE375"/>
  <c r="BE383"/>
  <c r="BE407"/>
  <c r="BE430"/>
  <c r="BE759"/>
  <c r="E48"/>
  <c r="BE128"/>
  <c r="BE179"/>
  <c r="BE245"/>
  <c r="BE278"/>
  <c r="BE413"/>
  <c r="BE739"/>
  <c i="1" r="BB55"/>
  <c i="2" r="J52"/>
  <c r="BE99"/>
  <c r="BE143"/>
  <c r="BE153"/>
  <c r="BE163"/>
  <c r="BE169"/>
  <c r="BE192"/>
  <c r="BE234"/>
  <c r="BE255"/>
  <c r="BE284"/>
  <c r="BE360"/>
  <c r="BE366"/>
  <c r="BE456"/>
  <c r="BE746"/>
  <c i="1" r="BA55"/>
  <c i="2" r="BE111"/>
  <c r="BE133"/>
  <c r="BE174"/>
  <c r="BE240"/>
  <c r="BE250"/>
  <c r="BE260"/>
  <c r="BE272"/>
  <c r="BE324"/>
  <c r="BE394"/>
  <c r="BE443"/>
  <c r="BE471"/>
  <c r="BE479"/>
  <c r="BE484"/>
  <c r="BE503"/>
  <c r="BE533"/>
  <c r="BE540"/>
  <c r="BE555"/>
  <c r="BE562"/>
  <c r="BE590"/>
  <c r="BE599"/>
  <c r="BE607"/>
  <c r="BE613"/>
  <c r="BE623"/>
  <c r="BE626"/>
  <c r="BE630"/>
  <c r="BE634"/>
  <c r="BE639"/>
  <c r="BE647"/>
  <c r="BE656"/>
  <c r="BE661"/>
  <c r="BE670"/>
  <c r="BE676"/>
  <c r="BE682"/>
  <c r="BE687"/>
  <c r="BE691"/>
  <c r="BE702"/>
  <c r="BE707"/>
  <c r="BE712"/>
  <c r="BE717"/>
  <c r="BE722"/>
  <c r="BE773"/>
  <c r="BE138"/>
  <c r="BE148"/>
  <c r="BE207"/>
  <c r="BE305"/>
  <c r="BE318"/>
  <c r="BE475"/>
  <c r="BE497"/>
  <c r="BE518"/>
  <c r="BE546"/>
  <c r="BE568"/>
  <c r="BE584"/>
  <c r="BE593"/>
  <c r="BE601"/>
  <c r="BE727"/>
  <c r="BE733"/>
  <c r="BE765"/>
  <c i="1" r="BB54"/>
  <c r="W31"/>
  <c r="BC54"/>
  <c r="W32"/>
  <c r="BA54"/>
  <c r="AW54"/>
  <c r="AK30"/>
  <c r="BD54"/>
  <c r="W33"/>
  <c i="2" l="1" r="P96"/>
  <c i="1" r="AU55"/>
  <c i="2" r="T96"/>
  <c r="R96"/>
  <c r="BK700"/>
  <c r="J700"/>
  <c r="J72"/>
  <c r="BK97"/>
  <c r="J97"/>
  <c r="J60"/>
  <c r="BK637"/>
  <c r="J637"/>
  <c r="J69"/>
  <c r="J701"/>
  <c r="J73"/>
  <c i="1" r="AX54"/>
  <c r="AY54"/>
  <c i="2" r="J33"/>
  <c i="1" r="AV55"/>
  <c r="AT55"/>
  <c r="AU54"/>
  <c i="2" r="F33"/>
  <c i="1" r="AZ55"/>
  <c r="AZ54"/>
  <c r="AV54"/>
  <c r="AK29"/>
  <c r="W30"/>
  <c i="2" l="1" r="BK96"/>
  <c r="J96"/>
  <c r="J30"/>
  <c i="1" r="AG55"/>
  <c r="AG54"/>
  <c r="AK26"/>
  <c r="AT54"/>
  <c r="AN54"/>
  <c r="W29"/>
  <c i="2" l="1" r="J39"/>
  <c r="J59"/>
  <c i="1" r="AK35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<sst xmlns="http://schemas.openxmlformats.org/spreadsheetml/2006/main">
  <si>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</si>
  <si>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</si>
  <si>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</si>
  <si>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</si>
  <si>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</si>
  <si>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{d8760713-933f-4013-88fa-c0b32ae51c0e}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</si>
  <si>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</si>
  <si>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</si>
  <si>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</si>
  <si>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</si>
  <si>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</si>
  <si>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</si>
  <si>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</si>
  <si>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</si>
  <si>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17/21/1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</si>
  <si>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</si>
  <si>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</si>
  <si>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Soustava PEO hrázek v k.ú. Staré Hvězdlice</t>
  </si>
  <si>
    <t>KSO:</t>
  </si>
  <si>
    <t/>
  </si>
  <si>
    <t>CC-CZ:</t>
  </si>
  <si>
    <t>Místo:</t>
  </si>
  <si>
    <t>k.ú. Staré Hvězdlice</t>
  </si>
  <si>
    <t>Datum:</t>
  </si>
  <si>
    <t>29. 12. 2021</t>
  </si>
  <si>
    <t>Zadavatel:</t>
  </si>
  <si>
    <t>IČ:</t>
  </si>
  <si>
    <t>01312774</t>
  </si>
  <si>
    <t>ČR SPÚ, KPÚ pro Jihomoravský kraj, pobočka Vyškov</t>
  </si>
  <si>
    <t>DIČ:</t>
  </si>
  <si>
    <t>Uchazeč:</t>
  </si>
  <si>
    <t>Vyplň údaj</t>
  </si>
  <si>
    <t>Projektant:</t>
  </si>
  <si>
    <t>29186404</t>
  </si>
  <si>
    <t>Hanousek s.r.o., Barákova 2745/41, 79601 Prostějov</t>
  </si>
  <si>
    <t>True</t>
  </si>
  <si>
    <t>Zpracovatel:</t>
  </si>
  <si>
    <t>Hanousek s.ro., Barákova 2745/41, 796 01 Prostějov</t>
  </si>
  <si>
    <t>Poznámka:</t>
  </si>
  <si>
    <t>Soupis prací je sestaven s využitím Cenové soustavy ÚRS - cenová soustava 01/2022.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</si>
  <si>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</si>
  <si>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</si>
  <si>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</si>
  <si>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</si>
  <si>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</si>
  <si>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</si>
  <si>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</si>
  <si>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</si>
  <si>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</si>
  <si>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</si>
  <si>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</si>
  <si>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</si>
  <si>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</si>
  <si>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</si>
  <si>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</si>
  <si>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</si>
  <si>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</si>
  <si>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</si>
  <si>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</si>
  <si>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</si>
  <si>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</si>
  <si>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</si>
  <si>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</si>
  <si>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</si>
  <si>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</si>
  <si>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</si>
  <si>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</si>
  <si>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</si>
  <si>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</si>
  <si>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</si>
  <si>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</si>
  <si>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</si>
  <si>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</si>
  <si>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</si>
  <si>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</si>
  <si>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</si>
  <si>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</si>
  <si>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</si>
  <si>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</si>
  <si>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01_1</t>
  </si>
  <si>
    <t>Soustava PEO hrázek</t>
  </si>
  <si>
    <t>STA</t>
  </si>
  <si>
    <t>1</t>
  </si>
  <si>
    <t>{0bbf7608-e7e8-4660-9962-96f52121bcca}</t>
  </si>
  <si>
    <t>2</t>
  </si>
  <si>
    <t>KRYCÍ LIST SOUPISU PRACÍ</t>
  </si>
  <si>
    <t>Objekt:</t>
  </si>
  <si>
    <t>SO 01_1 - Soustava PEO hrázek</t>
  </si>
  <si>
    <t>Ing. Jan Krč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</si>
  <si>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</si>
  <si>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</si>
  <si>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</si>
  <si>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</si>
  <si>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</si>
  <si>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</si>
  <si>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</si>
  <si>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</si>
  <si>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</si>
  <si>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</si>
  <si>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</si>
  <si>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</si>
  <si>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</si>
  <si>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</si>
  <si>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</si>
  <si>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</si>
  <si>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</si>
  <si>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</si>
  <si>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</si>
  <si>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</si>
  <si>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</si>
  <si>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</si>
  <si>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</si>
  <si>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</si>
  <si>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</si>
  <si>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</si>
  <si>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</si>
  <si>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</si>
  <si>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</si>
  <si>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</si>
  <si>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</si>
  <si>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</si>
  <si>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</si>
  <si>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</si>
  <si>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</si>
  <si>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</si>
  <si>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</si>
  <si>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</si>
  <si>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</si>
  <si>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111151132</t>
  </si>
  <si>
    <t>Pokosení trávníku lučního pl do 1000 m2 s odvozem do 20 km ve svahu přes 1:5 do 1:2</t>
  </si>
  <si>
    <t>m2</t>
  </si>
  <si>
    <t>CS ÚRS 2022 01</t>
  </si>
  <si>
    <t>4</t>
  </si>
  <si>
    <t>-30871379</t>
  </si>
  <si>
    <t>PP</t>
  </si>
  <si>
    <t>Pokosení trávníku při souvislé ploše do 1000 m2 lučního na svahu přes 1:5 do 1:2</t>
  </si>
  <si>
    <t>Online PSC</t>
  </si>
  <si>
    <t>https://podminky.urs.cz/item/CS_URS_2022_01/111151132</t>
  </si>
  <si>
    <t>VV</t>
  </si>
  <si>
    <t>Výkresy D.1.2-D.1.28, TZ</t>
  </si>
  <si>
    <t>Příkop PRI1</t>
  </si>
  <si>
    <t>120</t>
  </si>
  <si>
    <t>111151133</t>
  </si>
  <si>
    <t>Pokosení trávníku lučního pl do 1000 m2 s odvozem do 20 km ve svahu přes 1:2 do 1:1</t>
  </si>
  <si>
    <t>259460041</t>
  </si>
  <si>
    <t>Pokosení trávníku při souvislé ploše do 1000 m2 lučního na svahu přes 1:2 do 1:1</t>
  </si>
  <si>
    <t>https://podminky.urs.cz/item/CS_URS_2022_01/111151133</t>
  </si>
  <si>
    <t>335</t>
  </si>
  <si>
    <t>3</t>
  </si>
  <si>
    <t>111251102</t>
  </si>
  <si>
    <t>Odstranění křovin a stromů průměru kmene do 100 mm i s kořeny sklonu terénu do 1:5 z celkové plochy přes 100 do 500 m2 strojně</t>
  </si>
  <si>
    <t>741552130</t>
  </si>
  <si>
    <t>Odstranění křovin a stromů s odstraněním kořenů strojně průměru kmene do 100 mm v rovině nebo ve svahu sklonu terénu do 1:5, při celkové ploše přes 100 do 500 m2</t>
  </si>
  <si>
    <t>https://podminky.urs.cz/item/CS_URS_2022_01/111251102</t>
  </si>
  <si>
    <t>Výkresy D.1.4, TZ</t>
  </si>
  <si>
    <t>150</t>
  </si>
  <si>
    <t>112151012</t>
  </si>
  <si>
    <t>Volné kácení stromů s rozřezáním a odvětvením D kmene přes 200 do 300 mm</t>
  </si>
  <si>
    <t>kus</t>
  </si>
  <si>
    <t>1097580278</t>
  </si>
  <si>
    <t>Pokácení stromu volné v celku s odřezáním kmene a s odvětvením průměru kmene přes 200 do 300 mm</t>
  </si>
  <si>
    <t>https://podminky.urs.cz/item/CS_URS_2022_01/112151012</t>
  </si>
  <si>
    <t>Výkresy č. D.1.4, TZ</t>
  </si>
  <si>
    <t>Počet bude upřesněn po vytýčení parcely příkopu</t>
  </si>
  <si>
    <t>5</t>
  </si>
  <si>
    <t>112151014</t>
  </si>
  <si>
    <t>Volné kácení stromů s rozřezáním a odvětvením D kmene přes 400 do 500 mm</t>
  </si>
  <si>
    <t>-1461498751</t>
  </si>
  <si>
    <t>Pokácení stromu volné v celku s odřezáním kmene a s odvětvením průměru kmene přes 400 do 500 mm</t>
  </si>
  <si>
    <t>https://podminky.urs.cz/item/CS_URS_2022_01/112151014</t>
  </si>
  <si>
    <t>6</t>
  </si>
  <si>
    <t>112155115</t>
  </si>
  <si>
    <t>Štěpkování stromků a větví v zapojeném porostu průměru kmene do 300 mm s naložením</t>
  </si>
  <si>
    <t>-534405243</t>
  </si>
  <si>
    <t>Štěpkování s naložením na dopravní prostředek a odvozem do 20 km stromků a větví v zapojeném porostu, průměru kmene do 300 mm</t>
  </si>
  <si>
    <t>https://podminky.urs.cz/item/CS_URS_2022_01/112155115</t>
  </si>
  <si>
    <t>7</t>
  </si>
  <si>
    <t>112155121</t>
  </si>
  <si>
    <t>Štěpkování stromků a větví v zapojeném porostu průměru kmene přes 300 do 500 mm s naložením</t>
  </si>
  <si>
    <t>1551303388</t>
  </si>
  <si>
    <t>Štěpkování s naložením na dopravní prostředek a odvozem do 20 km stromků a větví v zapojeném porostu, průměru kmene přes 300 do 500 mm</t>
  </si>
  <si>
    <t>https://podminky.urs.cz/item/CS_URS_2022_01/112155121</t>
  </si>
  <si>
    <t>8</t>
  </si>
  <si>
    <t>112155311</t>
  </si>
  <si>
    <t>Štěpkování keřového porostu středně hustého s naložením</t>
  </si>
  <si>
    <t>-1549718574</t>
  </si>
  <si>
    <t>Štěpkování s naložením na dopravní prostředek a odvozem do 20 km keřového porostu středně hustého</t>
  </si>
  <si>
    <t>https://podminky.urs.cz/item/CS_URS_2022_01/112155311</t>
  </si>
  <si>
    <t>Výkresy č. D.1.4., TZ</t>
  </si>
  <si>
    <t>9</t>
  </si>
  <si>
    <t>112201112</t>
  </si>
  <si>
    <t>Odstranění pařezů D přes 0,2 do 0,3 m v rovině a svahu do 1:5 s odklizením do 20 m a zasypáním jámy</t>
  </si>
  <si>
    <t>1295217395</t>
  </si>
  <si>
    <t>Odstranění pařezu v rovině nebo na svahu do 1:5 o průměru pařezu na řezné ploše přes 200 do 300 mm</t>
  </si>
  <si>
    <t>https://podminky.urs.cz/item/CS_URS_2022_01/112201112</t>
  </si>
  <si>
    <t>10</t>
  </si>
  <si>
    <t>112201114</t>
  </si>
  <si>
    <t>Odstranění pařezů D přes 0,4 do 0,5 m v rovině a svahu do 1:5 s odklizením do 20 m a zasypáním jámy</t>
  </si>
  <si>
    <t>-2050283420</t>
  </si>
  <si>
    <t>Odstranění pařezu v rovině nebo na svahu do 1:5 o průměru pařezu na řezné ploše přes 400 do 500 mm</t>
  </si>
  <si>
    <t>https://podminky.urs.cz/item/CS_URS_2022_01/112201114</t>
  </si>
  <si>
    <t>11</t>
  </si>
  <si>
    <t>112211111</t>
  </si>
  <si>
    <t>Spálení pařezu D do 0,3 m</t>
  </si>
  <si>
    <t>-279039119</t>
  </si>
  <si>
    <t>Spálení pařezů na hromadách průměru přes 0,10 do 0,30 m</t>
  </si>
  <si>
    <t>https://podminky.urs.cz/item/CS_URS_2022_01/112211111</t>
  </si>
  <si>
    <t>12</t>
  </si>
  <si>
    <t>112211112</t>
  </si>
  <si>
    <t>Spálení pařezu D do 0,5 m</t>
  </si>
  <si>
    <t>1767317109</t>
  </si>
  <si>
    <t>Spálení pařezů na hromadách průměru přes 0,30 do 0,50 m</t>
  </si>
  <si>
    <t>https://podminky.urs.cz/item/CS_URS_2022_01/112211112</t>
  </si>
  <si>
    <t>13</t>
  </si>
  <si>
    <t>114203102</t>
  </si>
  <si>
    <t>Rozebrání dlažeb z lomového kamene nebo betonových tvárnic na sucho se zalitými spárami</t>
  </si>
  <si>
    <t>m3</t>
  </si>
  <si>
    <t>-1470950540</t>
  </si>
  <si>
    <t>Rozebrání dlažeb nebo záhozů s naložením na dopravní prostředek dlažeb z lomového kamene nebo betonových tvárnic na sucho se zalitými spárami cementovou maltou</t>
  </si>
  <si>
    <t>https://podminky.urs.cz/item/CS_URS_2022_01/114203102</t>
  </si>
  <si>
    <t>Příkop PRI1 - Rozebrání stávající ho čela</t>
  </si>
  <si>
    <t>2*1,5*0,75</t>
  </si>
  <si>
    <t>14</t>
  </si>
  <si>
    <t>115101201</t>
  </si>
  <si>
    <t>Čerpání vody na dopravní výšku do 10 m průměrný přítok do 500 l/min</t>
  </si>
  <si>
    <t>hod</t>
  </si>
  <si>
    <t>-1257871320</t>
  </si>
  <si>
    <t>Čerpání vody na dopravní výšku do 10 m s uvažovaným průměrným přítokem do 500 l/min</t>
  </si>
  <si>
    <t>https://podminky.urs.cz/item/CS_URS_2022_01/115101201</t>
  </si>
  <si>
    <t>Čerpání vody při výstavbě</t>
  </si>
  <si>
    <t>28*24</t>
  </si>
  <si>
    <t>115101301</t>
  </si>
  <si>
    <t>Pohotovost čerpací soupravy pro dopravní výšku do 10 m přítok do 500 l/min</t>
  </si>
  <si>
    <t>den</t>
  </si>
  <si>
    <t>-1227797351</t>
  </si>
  <si>
    <t>Pohotovost záložní čerpací soupravy pro dopravní výšku do 10 m s uvažovaným průměrným přítokem do 500 l/min</t>
  </si>
  <si>
    <t>https://podminky.urs.cz/item/CS_URS_2022_01/115101301</t>
  </si>
  <si>
    <t>Pohotovost čerpací soupravy</t>
  </si>
  <si>
    <t>28</t>
  </si>
  <si>
    <t>16</t>
  </si>
  <si>
    <t>121151116</t>
  </si>
  <si>
    <t>Sejmutí ornice plochy do 500 m2 tl vrstvypřes 300 do 400 mm strojně</t>
  </si>
  <si>
    <t>-1382761168</t>
  </si>
  <si>
    <t>Sejmutí ornice strojně při souvislé ploše přes 100 do 500 m2, tl. vrstvy přes 300 do 400 mm</t>
  </si>
  <si>
    <t>https://podminky.urs.cz/item/CS_URS_2022_01/121151116</t>
  </si>
  <si>
    <t>Zemní hrázka PH2</t>
  </si>
  <si>
    <t>227</t>
  </si>
  <si>
    <t>Tůň T2</t>
  </si>
  <si>
    <t>329</t>
  </si>
  <si>
    <t>Zemní hrázka PH4</t>
  </si>
  <si>
    <t>177</t>
  </si>
  <si>
    <t>Tůň T4</t>
  </si>
  <si>
    <t>302</t>
  </si>
  <si>
    <t>Součet</t>
  </si>
  <si>
    <t>17</t>
  </si>
  <si>
    <t>121151117</t>
  </si>
  <si>
    <t>Sejmutí ornice plochy do 500 m2 tl vrstvy přes 400 do 500 mm strojně</t>
  </si>
  <si>
    <t>1566973359</t>
  </si>
  <si>
    <t>Sejmutí ornice strojně při souvislé ploše přes 100 do 500 m2, tl. vrstvy přes 400 do 500 mm</t>
  </si>
  <si>
    <t>https://podminky.urs.cz/item/CS_URS_2022_01/121151117</t>
  </si>
  <si>
    <t>Zemní hrázka PH1+Průleh PRU1</t>
  </si>
  <si>
    <t>414</t>
  </si>
  <si>
    <t>Tůň T1</t>
  </si>
  <si>
    <t>417</t>
  </si>
  <si>
    <t>Zemní hrázka PH3</t>
  </si>
  <si>
    <t>206</t>
  </si>
  <si>
    <t>Tůň T3</t>
  </si>
  <si>
    <t>400</t>
  </si>
  <si>
    <t>Sejmutí ornice nad plochou pro těžbu těsnící zeminy pro zemní hrázky (plocha 30x20m, hloubka těžby pod ornicí 55 cm)</t>
  </si>
  <si>
    <t>30*20</t>
  </si>
  <si>
    <t>18</t>
  </si>
  <si>
    <t>122151106</t>
  </si>
  <si>
    <t>Odkopávky a prokopávky nezapažené v hornině třídy těžitelnosti I skupiny 1 a 2 objem do 5000 m3 strojně</t>
  </si>
  <si>
    <t>-828074028</t>
  </si>
  <si>
    <t>Odkopávky a prokopávky nezapažené strojně v hornině třídy těžitelnosti I skupiny 1 a 2 přes 1 000 do 5 000 m3</t>
  </si>
  <si>
    <t>https://podminky.urs.cz/item/CS_URS_2022_01/122151106</t>
  </si>
  <si>
    <t>Odkopávky pro zámek zemní hrázky PH1</t>
  </si>
  <si>
    <t>55</t>
  </si>
  <si>
    <t>Odkopávky tůně T1</t>
  </si>
  <si>
    <t>36</t>
  </si>
  <si>
    <t>Odkopávky pro zámek zemní hrázky PH2</t>
  </si>
  <si>
    <t>48</t>
  </si>
  <si>
    <t>Odkopávky tůně T2</t>
  </si>
  <si>
    <t>56</t>
  </si>
  <si>
    <t>Odkopávky pro zámek zemní hrázky PH3</t>
  </si>
  <si>
    <t>37</t>
  </si>
  <si>
    <t>Odkopávky tůně T3</t>
  </si>
  <si>
    <t>84</t>
  </si>
  <si>
    <t>Odkopávky pro zámek zemní hrázky PH4</t>
  </si>
  <si>
    <t>Odkopávky tůně T4</t>
  </si>
  <si>
    <t>101</t>
  </si>
  <si>
    <t>Odkopávky pro průleh PRU1</t>
  </si>
  <si>
    <t>132,5</t>
  </si>
  <si>
    <t>Odkopávky pro příkop PRI1+čelo</t>
  </si>
  <si>
    <t>485+7,5</t>
  </si>
  <si>
    <t>těžba těsnící zeminy pro zemní hrázky (plocha 30x20m, hloubka těžby pod ornicí 55 cm)</t>
  </si>
  <si>
    <t>30*20*0,55</t>
  </si>
  <si>
    <t>19</t>
  </si>
  <si>
    <t>132151101</t>
  </si>
  <si>
    <t>Hloubení rýh nezapažených š do 800 mm v hornině třídy těžitelnosti I skupiny 1 a 2 objem do 20 m3 strojně</t>
  </si>
  <si>
    <t>1608080065</t>
  </si>
  <si>
    <t>Hloubení nezapažených rýh šířky do 800 mm strojně s urovnáním dna do předepsaného profilu a spádu v hornině třídy těžitelnosti I skupiny 1 a 2 do 20 m3</t>
  </si>
  <si>
    <t>https://podminky.urs.cz/item/CS_URS_2022_01/132151101</t>
  </si>
  <si>
    <t>Záchytný drén</t>
  </si>
  <si>
    <t>0,3*1,0*135</t>
  </si>
  <si>
    <t>20</t>
  </si>
  <si>
    <t>162201411</t>
  </si>
  <si>
    <t>Vodorovné přemístění kmenů stromů listnatých do 1 km D kmene přes 100 do 300 mm</t>
  </si>
  <si>
    <t>591191871</t>
  </si>
  <si>
    <t>Vodorovné přemístění větví, kmenů nebo pařezů s naložením, složením a dopravou do 1000 m kmenů stromů listnatých, průměru přes 100 do 300 mm</t>
  </si>
  <si>
    <t>https://podminky.urs.cz/item/CS_URS_2022_01/162201411</t>
  </si>
  <si>
    <t>162201412</t>
  </si>
  <si>
    <t>Vodorovné přemístění kmenů stromů listnatých do 1 km D kmene přes 300 do 500 mm</t>
  </si>
  <si>
    <t>-1347171218</t>
  </si>
  <si>
    <t>Vodorovné přemístění větví, kmenů nebo pařezů s naložením, složením a dopravou do 1000 m kmenů stromů listnatých, průměru přes 300 do 500 mm</t>
  </si>
  <si>
    <t>https://podminky.urs.cz/item/CS_URS_2022_01/162201412</t>
  </si>
  <si>
    <t>22</t>
  </si>
  <si>
    <t>162201421</t>
  </si>
  <si>
    <t>Vodorovné přemístění pařezů do 1 km D přes 100 do 300 mm</t>
  </si>
  <si>
    <t>-1792827979</t>
  </si>
  <si>
    <t>Vodorovné přemístění větví, kmenů nebo pařezů s naložením, složením a dopravou do 1000 m pařezů kmenů, průměru přes 100 do 300 mm</t>
  </si>
  <si>
    <t>https://podminky.urs.cz/item/CS_URS_2022_01/162201421</t>
  </si>
  <si>
    <t>23</t>
  </si>
  <si>
    <t>162201422</t>
  </si>
  <si>
    <t>Vodorovné přemístění pařezů do 1 km D přes 300 do 500 mm</t>
  </si>
  <si>
    <t>-851320045</t>
  </si>
  <si>
    <t>Vodorovné přemístění větví, kmenů nebo pařezů s naložením, složením a dopravou do 1000 m pařezů kmenů, průměru přes 300 do 500 mm</t>
  </si>
  <si>
    <t>https://podminky.urs.cz/item/CS_URS_2022_01/162201422</t>
  </si>
  <si>
    <t>24</t>
  </si>
  <si>
    <t>162301951</t>
  </si>
  <si>
    <t>Příplatek k vodorovnému přemístění kmenů stromů listnatých D kmene přes 100 do 300 mm ZKD 1 km</t>
  </si>
  <si>
    <t>1795420097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</si>
  <si>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</si>
  <si>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https://podminky.urs.cz/item/CS_URS_2022_01/162301951</t>
  </si>
  <si>
    <t>Nové Hvězdlice, hospodářský dvůr zámku - vzdálenost 2000 m</t>
  </si>
  <si>
    <t>2*(2-1)</t>
  </si>
  <si>
    <t>25</t>
  </si>
  <si>
    <t>162301952</t>
  </si>
  <si>
    <t>Příplatek k vodorovnému přemístění kmenů stromů listnatých D kmene přes 300 do 500 mm ZKD 1 km</t>
  </si>
  <si>
    <t>-618845917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</si>
  <si>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</si>
  <si>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https://podminky.urs.cz/item/CS_URS_2022_01/162301952</t>
  </si>
  <si>
    <t>1*(2-1)</t>
  </si>
  <si>
    <t>26</t>
  </si>
  <si>
    <t>162301971</t>
  </si>
  <si>
    <t>Příplatek k vodorovnému přemístění pařezů D přes 100 do 300 mm ZKD 1 km</t>
  </si>
  <si>
    <t>370297419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</si>
  <si>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</si>
  <si>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https://podminky.urs.cz/item/CS_URS_2022_01/162301971</t>
  </si>
  <si>
    <t>27</t>
  </si>
  <si>
    <t>162301972</t>
  </si>
  <si>
    <t>Příplatek k vodorovnému přemístění pařezů D přes 300 do 500 mm ZKD 1 km</t>
  </si>
  <si>
    <t>1722429593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</si>
  <si>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</si>
  <si>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https://podminky.urs.cz/item/CS_URS_2022_01/162301972</t>
  </si>
  <si>
    <t>162351103</t>
  </si>
  <si>
    <t>Vodorovné přemístění přes 50 do 500 m výkopku/sypaniny z horniny třídy těžitelnosti I skupiny 1 až 3</t>
  </si>
  <si>
    <t>10917637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</si>
  <si>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</si>
  <si>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https://podminky.urs.cz/item/CS_URS_2022_01/162351103</t>
  </si>
  <si>
    <t>Těsnící zemina z výkopu tůní a průlehu pro uložení do hrázek</t>
  </si>
  <si>
    <t>277+132,5</t>
  </si>
  <si>
    <t>Výkopek z drénů na mezideponii</t>
  </si>
  <si>
    <t>40,5</t>
  </si>
  <si>
    <t>Výkopek z drénů zpět pro zásyp</t>
  </si>
  <si>
    <t>20,25</t>
  </si>
  <si>
    <t>Zemina pro zpětný zásyp po zbudování příkopu PRI1 na mezideponii a zpět</t>
  </si>
  <si>
    <t>66+10</t>
  </si>
  <si>
    <t>Těsnící zemina pod ornicí pro uložení do hrázek</t>
  </si>
  <si>
    <t>330</t>
  </si>
  <si>
    <t>Ornice jako náhrada vytěžené těsnící zeminy</t>
  </si>
  <si>
    <t>330+30*20*0,5</t>
  </si>
  <si>
    <t>Ornice pro ohumusování</t>
  </si>
  <si>
    <t>0,1*(291+851)</t>
  </si>
  <si>
    <t>Přebytek ornice pro rozhrnutí - sejmutá ornice z plochy hrázek a tůní mínus ohumusování mínus náhrada za vytěženou těsnící zeminu</t>
  </si>
  <si>
    <t>1035*0,4+1437*0,5-0,1*(291+851)-30*20*0,55</t>
  </si>
  <si>
    <t>29</t>
  </si>
  <si>
    <t>162751117</t>
  </si>
  <si>
    <t>Vodorovné přemístění přes 9 000 do 10000 m výkopku/sypaniny z horniny třídy těžitelnosti I skupiny 1 až 3</t>
  </si>
  <si>
    <t>-688025608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</si>
  <si>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</si>
  <si>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</si>
  <si>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Odvoz přebyečné vytěžené zeminy z výkopu příkopu PRI1 na skládku Dražovice (22 km)</t>
  </si>
  <si>
    <t>Odpočet zpětných zásypů</t>
  </si>
  <si>
    <t>Zpětný zásyp po vybudování příkopu PRI1+ čela -mínus humusování pro ozelenění</t>
  </si>
  <si>
    <t>-(80+5-190*0,1)</t>
  </si>
  <si>
    <t>zpěný zásyp po vybudování průlehu PRU1</t>
  </si>
  <si>
    <t>-10</t>
  </si>
  <si>
    <t>30</t>
  </si>
  <si>
    <t>162751119</t>
  </si>
  <si>
    <t>Příplatek k vodorovnému přemístění výkopku/sypaniny z horniny třídy těžitelnosti I skupiny 1 až 3 ZKD 1000 m přes 10000 m</t>
  </si>
  <si>
    <t>525318414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</si>
  <si>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</si>
  <si>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</si>
  <si>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416,5*(22-10)</t>
  </si>
  <si>
    <t>31</t>
  </si>
  <si>
    <t>167151111</t>
  </si>
  <si>
    <t>Nakládání výkopku z hornin třídy těžitelnosti I skupiny 1 až 3 přes 100 m3</t>
  </si>
  <si>
    <t>835909285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</si>
  <si>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</si>
  <si>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</si>
  <si>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Výkopek z drénů zpět pro zásyp+ornice z drénů pro rozhrnutí</t>
  </si>
  <si>
    <t>20,25+20,25</t>
  </si>
  <si>
    <t>32</t>
  </si>
  <si>
    <t>171103101</t>
  </si>
  <si>
    <t>Zemní hrázky melioračních kanálů z horniny třídy těžitelnosti I a II skupiny 1 až 4</t>
  </si>
  <si>
    <t>361366332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</si>
  <si>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</si>
  <si>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https://podminky.urs.cz/item/CS_URS_2022_01/171103101</t>
  </si>
  <si>
    <t>Hutněný zpětný zásyp zámku zemní hrázky PH1 InR</t>
  </si>
  <si>
    <t>Hutněný násyp tělesa zemní hrázky PH1 InR (násyp bez ohumusování)</t>
  </si>
  <si>
    <t>162+140-0,1*(236,5+97)</t>
  </si>
  <si>
    <t>Hutněný zpětný zásyp zámku zemní hrázky PH2 InR</t>
  </si>
  <si>
    <t>Hutněný násyp tělesa zemní hrázky PH2 InR (násyp bez ohumusování)</t>
  </si>
  <si>
    <t>90,8+98-0,1*(159,5+72)</t>
  </si>
  <si>
    <t>Hutněný zpětný zásyp zámku zemní hrázky PH3 InR</t>
  </si>
  <si>
    <t>Hutněný násyp tělesa zemní hrázky PH3 InR (násyp bez ohumusování)</t>
  </si>
  <si>
    <t>103+84-0,1*(145+65)</t>
  </si>
  <si>
    <t>Hutněný zpětný zásyp zámku zemní hrázky PH4 InR</t>
  </si>
  <si>
    <t>Hutněný násyp tělesa zemní hrázky PH4 InR (násyp bez ohumusování)</t>
  </si>
  <si>
    <t>70,8+69-0,1*(120+57)</t>
  </si>
  <si>
    <t>33</t>
  </si>
  <si>
    <t>171151103</t>
  </si>
  <si>
    <t>Uložení sypaniny z hornin soudržných do násypů zhutněných strojně</t>
  </si>
  <si>
    <t>-1342987101</t>
  </si>
  <si>
    <t>Uložení sypanin do násypů strojně s rozprostřením sypaniny ve vrstvách a s hrubým urovnáním zhutněných z hornin soudržných jakékoliv třídy těžitelnosti</t>
  </si>
  <si>
    <t>https://podminky.urs.cz/item/CS_URS_2022_01/171151103</t>
  </si>
  <si>
    <t>34</t>
  </si>
  <si>
    <t>171201201</t>
  </si>
  <si>
    <t>Uložení sypaniny na skládky nebo meziskládky</t>
  </si>
  <si>
    <t>-1684119951</t>
  </si>
  <si>
    <t>Uložení sypaniny na skládky nebo meziskládky bez hutnění s upravením uložené sypaniny do předepsaného tvaru</t>
  </si>
  <si>
    <t>https://podminky.urs.cz/item/CS_URS_2022_01/171201201</t>
  </si>
  <si>
    <t>35</t>
  </si>
  <si>
    <t>171201221</t>
  </si>
  <si>
    <t>Poplatek za uložení na skládce (skládkovné) zeminy a kamení kód odpadu 17 05 04</t>
  </si>
  <si>
    <t>t</t>
  </si>
  <si>
    <t>-531048007</t>
  </si>
  <si>
    <t>Poplatek za uložení stavebního odpadu na skládce (skládkovné) zeminy a kamení zatříděného do Katalogu odpadů pod kódem 17 05 04</t>
  </si>
  <si>
    <t>https://podminky.urs.cz/item/CS_URS_2022_01/171201221</t>
  </si>
  <si>
    <t>Poplatek za uložení přebytečné zeminy na skládce Dražovice</t>
  </si>
  <si>
    <t>416,5*1,8</t>
  </si>
  <si>
    <t>4,075</t>
  </si>
  <si>
    <t>174101101</t>
  </si>
  <si>
    <t>Zásyp jam, šachet rýh nebo kolem objektů sypaninou se zhutněním</t>
  </si>
  <si>
    <t>-1682206042</t>
  </si>
  <si>
    <t>Zásyp sypaninou z jakékoliv horniny strojně s uložením výkopku ve vrstvách se zhutněním jam, šachet, rýh nebo kolem objektů v těchto vykopávkách</t>
  </si>
  <si>
    <t>https://podminky.urs.cz/item/CS_URS_2022_01/174101101</t>
  </si>
  <si>
    <t>80+5-190*0,1</t>
  </si>
  <si>
    <t xml:space="preserve">Zasypání záchytných drénů zeminou </t>
  </si>
  <si>
    <t>135*0,5*0,3</t>
  </si>
  <si>
    <t>181351003</t>
  </si>
  <si>
    <t>Rozprostření ornice tl vrstvy do 200 mm pl do 100 m2 v rovině nebo ve svahu do 1:5 strojně</t>
  </si>
  <si>
    <t>-1831115791</t>
  </si>
  <si>
    <t>Rozprostření a urovnání ornice v rovině nebo ve svahu sklonu do 1:5 strojně při souvislé ploše do 100 m2, tl. vrstvy do 200 mm</t>
  </si>
  <si>
    <t>https://podminky.urs.cz/item/CS_URS_2022_01/181351003</t>
  </si>
  <si>
    <t>Zemní hrázka PH1 - koruna</t>
  </si>
  <si>
    <t>97</t>
  </si>
  <si>
    <t>Zemní hrázka PH2 - koruna</t>
  </si>
  <si>
    <t>72</t>
  </si>
  <si>
    <t>Zemní hrázka PH3 - koruna</t>
  </si>
  <si>
    <t>65</t>
  </si>
  <si>
    <t>Zemní hrázka PH4 - koruna</t>
  </si>
  <si>
    <t>57</t>
  </si>
  <si>
    <t>38</t>
  </si>
  <si>
    <t>181351113</t>
  </si>
  <si>
    <t>Rozprostření ornice tl vrstvy do 200 mm pl přes 500 m2 v rovině nebo ve svahu do 1:5 strojně</t>
  </si>
  <si>
    <t>-946843083</t>
  </si>
  <si>
    <t>Rozprostření a urovnání ornice v rovině nebo ve svahu sklonu do 1:5 strojně při souvislé ploše přes 500 m2, tl. vrstvy do 200 mm</t>
  </si>
  <si>
    <t>https://podminky.urs.cz/item/CS_URS_2022_01/181351113</t>
  </si>
  <si>
    <t>Přebytek ornice pro rozhrnutí - tl vrstvy 10-20 cm</t>
  </si>
  <si>
    <t>(1035*0,4+1437*0,5-0,1*(291+851)-30*20*0,55)/0,15</t>
  </si>
  <si>
    <t>39</t>
  </si>
  <si>
    <t>181951112</t>
  </si>
  <si>
    <t>Úprava pláně v hornině třídy těžitelnosti I skupiny 1 až 3 se zhutněním strojně</t>
  </si>
  <si>
    <t>-1013773246</t>
  </si>
  <si>
    <t>Úprava pláně vyrovnáním výškových rozdílů strojně v hornině třídy těžitelnosti I, skupiny 1 až 3 se zhutněním</t>
  </si>
  <si>
    <t>https://podminky.urs.cz/item/CS_URS_2022_01/181951112</t>
  </si>
  <si>
    <t>Pláň zemní hrázky PH1</t>
  </si>
  <si>
    <t>324</t>
  </si>
  <si>
    <t>Pláň zemní hrázky PH2</t>
  </si>
  <si>
    <t>Pláň zemní hrázky PH3</t>
  </si>
  <si>
    <t>Pláň zemní hrázky PH4</t>
  </si>
  <si>
    <t>Pláň průlehu PRU1</t>
  </si>
  <si>
    <t>182</t>
  </si>
  <si>
    <t>Pláň příkopu PRI1</t>
  </si>
  <si>
    <t>485</t>
  </si>
  <si>
    <t>40</t>
  </si>
  <si>
    <t>182151111</t>
  </si>
  <si>
    <t>Svahování v zářezech v hornině třídy těžitelnosti I skupiny 1 až 3 strojně</t>
  </si>
  <si>
    <t>-1063971448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</si>
  <si>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</si>
  <si>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https://podminky.urs.cz/item/CS_URS_2022_01/182151111</t>
  </si>
  <si>
    <t>375</t>
  </si>
  <si>
    <t>270</t>
  </si>
  <si>
    <t>250</t>
  </si>
  <si>
    <t>41</t>
  </si>
  <si>
    <t>182201101</t>
  </si>
  <si>
    <t>Svahování násypů strojně</t>
  </si>
  <si>
    <t>-2079815906</t>
  </si>
  <si>
    <t>Svahování trvalých svahů do projektovaných profilů strojně s potřebným přemístěním výkopku při svahování násypů v jakékoliv hornině</t>
  </si>
  <si>
    <t>https://podminky.urs.cz/item/CS_URS_2022_01/182201101</t>
  </si>
  <si>
    <t>Zemní hrázka PH1</t>
  </si>
  <si>
    <t>97+236,5</t>
  </si>
  <si>
    <t>72+159,5</t>
  </si>
  <si>
    <t>65+145</t>
  </si>
  <si>
    <t>57+120</t>
  </si>
  <si>
    <t>42</t>
  </si>
  <si>
    <t>182351123</t>
  </si>
  <si>
    <t>Rozprostření ornice pl přes 100 do 500 m2 ve svahu přes 1:5 tl vrstvy do 200 mm strojně</t>
  </si>
  <si>
    <t>-1027185405</t>
  </si>
  <si>
    <t>Rozprostření a urovnání ornice ve svahu sklonu přes 1:5 strojně při souvislé ploše přes 100 do 500 m2, tl. vrstvy do 200 mm</t>
  </si>
  <si>
    <t>https://podminky.urs.cz/item/CS_URS_2022_01/182351123</t>
  </si>
  <si>
    <t>Zemní hrázka PH1 - svahy</t>
  </si>
  <si>
    <t>236,5</t>
  </si>
  <si>
    <t>Zemní hrázka PH2 - svahy</t>
  </si>
  <si>
    <t>159,5</t>
  </si>
  <si>
    <t>Zemní hrázka PH3 - svahy</t>
  </si>
  <si>
    <t>145</t>
  </si>
  <si>
    <t>Zemní hrázka PH4 - svahy</t>
  </si>
  <si>
    <t>Příkop PRI1 - svahy</t>
  </si>
  <si>
    <t>190</t>
  </si>
  <si>
    <t>43</t>
  </si>
  <si>
    <t>184818112</t>
  </si>
  <si>
    <t>Vyvětvení a tvarový ořez dřevin v přes 3 do 5 m s odnesením odpadu do 200 m a spálením</t>
  </si>
  <si>
    <t>1150741361</t>
  </si>
  <si>
    <t>Vyvětvení a tvarový ořez dřevin s úpravou koruny při výšce stromu přes 3 do 5 m</t>
  </si>
  <si>
    <t>https://podminky.urs.cz/item/CS_URS_2022_01/184818112</t>
  </si>
  <si>
    <t>44</t>
  </si>
  <si>
    <t>184818231</t>
  </si>
  <si>
    <t>Ochrana kmene průměru do 300 mm bedněním výšky do 2 m</t>
  </si>
  <si>
    <t>-1410643056</t>
  </si>
  <si>
    <t>Ochrana kmene bedněním před poškozením stavebním provozem zřízení včetně odstranění výšky bednění do 2 m průměru kmene do 300 mm</t>
  </si>
  <si>
    <t>https://podminky.urs.cz/item/CS_URS_2022_01/184818231</t>
  </si>
  <si>
    <t>45</t>
  </si>
  <si>
    <t>184818232</t>
  </si>
  <si>
    <t>Ochrana kmene průměru přes 300 do 500 mm bedněním výšky do 2 m</t>
  </si>
  <si>
    <t>1786201230</t>
  </si>
  <si>
    <t>Ochrana kmene bedněním před poškozením stavebním provozem zřízení včetně odstranění výšky bednění do 2 m průměru kmene přes 300 do 500 mm</t>
  </si>
  <si>
    <t>https://podminky.urs.cz/item/CS_URS_2022_01/184818232</t>
  </si>
  <si>
    <t>Svislé a kompletní konstrukce</t>
  </si>
  <si>
    <t>46</t>
  </si>
  <si>
    <t>321311116</t>
  </si>
  <si>
    <t>Konstrukce vodních staveb z betonu prostého mrazuvzdorného tř. C 30/37</t>
  </si>
  <si>
    <t>632780295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</si>
  <si>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</si>
  <si>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https://podminky.urs.cz/item/CS_URS_2022_01/321311116</t>
  </si>
  <si>
    <t>Příkop PRI1 - betonový práh km 0,023 50</t>
  </si>
  <si>
    <t>3,52*0,3</t>
  </si>
  <si>
    <t>Příkop PRI1 - betonový práh km 0,039 50</t>
  </si>
  <si>
    <t>3,55*0,3</t>
  </si>
  <si>
    <t>Příkop PRI1 - betonový práh km 0,057 50</t>
  </si>
  <si>
    <t>3,75*0,3</t>
  </si>
  <si>
    <t>Příkop PRI1 - betonový práh km 0,069 50</t>
  </si>
  <si>
    <t>47</t>
  </si>
  <si>
    <t>321321116</t>
  </si>
  <si>
    <t>Konstrukce vodních staveb ze ŽB mrazuvzdorného tř. C 30/37</t>
  </si>
  <si>
    <t>-1631108251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</si>
  <si>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</si>
  <si>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https://podminky.urs.cz/item/CS_URS_2022_01/321321116</t>
  </si>
  <si>
    <t>Příkop PRI1 - čelo</t>
  </si>
  <si>
    <t>4,2*2,2*0,6-3,14*0,22*0,22*0,6</t>
  </si>
  <si>
    <t>321351010</t>
  </si>
  <si>
    <t>Bednění konstrukcí vodních staveb rovinné - zřízení</t>
  </si>
  <si>
    <t>1838157563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</si>
  <si>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</si>
  <si>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https://podminky.urs.cz/item/CS_URS_2022_01/321351010</t>
  </si>
  <si>
    <t>4,2*2,2+4,2*2,2-3,14*0,22*0,22+2*0,6*2,2</t>
  </si>
  <si>
    <t>3,52*2+0,3*0,8*2</t>
  </si>
  <si>
    <t>3,55*2+0,3*0,8*2</t>
  </si>
  <si>
    <t>3,75*2+0,3*0,8*2</t>
  </si>
  <si>
    <t>49</t>
  </si>
  <si>
    <t>321352010</t>
  </si>
  <si>
    <t>Bednění konstrukcí vodních staveb rovinné - odstranění</t>
  </si>
  <si>
    <t>1760691264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</si>
  <si>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</si>
  <si>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https://podminky.urs.cz/item/CS_URS_2022_01/321352010</t>
  </si>
  <si>
    <t>50</t>
  </si>
  <si>
    <t>321368211</t>
  </si>
  <si>
    <t>Výztuž železobetonových konstrukcí vodních staveb ze svařovaných sítí</t>
  </si>
  <si>
    <t>784100797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</si>
  <si>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</si>
  <si>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https://podminky.urs.cz/item/CS_URS_2022_01/321368211</t>
  </si>
  <si>
    <t>Příkop PRI1 - čelo - kari síť 8 x 100 x 100 mm (7,9 kg/m2)</t>
  </si>
  <si>
    <t>(4,1*2,1*2+0,5*2,1*2+4,1*0,5*2)*7,9*0,001</t>
  </si>
  <si>
    <t>Vodorovné konstrukce</t>
  </si>
  <si>
    <t>51</t>
  </si>
  <si>
    <t>457542112</t>
  </si>
  <si>
    <t>Filtrační vrstvy ze štěrkodrti se zhutněním frakce od 0 až 120 do 0 až 125 mm</t>
  </si>
  <si>
    <t>-1897516073</t>
  </si>
  <si>
    <t>Filtrační vrstvy jakékoliv tloušťky a sklonu ze štěrkodrti se zhutněním do 10 pojezdů/m3, frakce od 0-120 do 0-125 mm</t>
  </si>
  <si>
    <t>https://podminky.urs.cz/item/CS_URS_2022_01/457542112</t>
  </si>
  <si>
    <t>Výplň záchytných drénů do výšky 500 mm</t>
  </si>
  <si>
    <t>52</t>
  </si>
  <si>
    <t>463211153</t>
  </si>
  <si>
    <t>Rovnanina objemu přes 3 m3 z lomového kamene tříděného hm přes 200 do 500 kg s urovnáním líce</t>
  </si>
  <si>
    <t>613713949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</si>
  <si>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</si>
  <si>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https://podminky.urs.cz/item/CS_URS_2022_01/463211153</t>
  </si>
  <si>
    <t>Průleh PRU1</t>
  </si>
  <si>
    <t>162*0,5</t>
  </si>
  <si>
    <t>435*0,5</t>
  </si>
  <si>
    <t>53</t>
  </si>
  <si>
    <t>467952011</t>
  </si>
  <si>
    <t>Odstranění prahu z jednoduchých kleštin</t>
  </si>
  <si>
    <t>m</t>
  </si>
  <si>
    <t>1813738997</t>
  </si>
  <si>
    <t>Odstranění podélného prahu ze dřeva při patě břehových svahů, upevněného na řadě pilot z jednoduchých kleštin</t>
  </si>
  <si>
    <t>https://podminky.urs.cz/item/CS_URS_2022_01/467952011</t>
  </si>
  <si>
    <t>Odstranění stávajícího dřevěného prahu</t>
  </si>
  <si>
    <t>1,65</t>
  </si>
  <si>
    <t>Komunikace pozemní</t>
  </si>
  <si>
    <t>54</t>
  </si>
  <si>
    <t>564831011</t>
  </si>
  <si>
    <t>Podklad ze štěrkodrtě ŠD plochy do 100 m2 tl 100 mm</t>
  </si>
  <si>
    <t>-1579292446</t>
  </si>
  <si>
    <t>Podklad ze štěrkodrti ŠD s rozprostřením a zhutněním plochy jednotlivě do 100 m2, po zhutnění tl. 100 mm</t>
  </si>
  <si>
    <t>https://podminky.urs.cz/item/CS_URS_2022_01/564831011</t>
  </si>
  <si>
    <t>0,9*4,5</t>
  </si>
  <si>
    <t>564851111</t>
  </si>
  <si>
    <t>Podklad ze štěrkodrtě ŠD plochy přes 100 m2 tl 150 mm</t>
  </si>
  <si>
    <t>1579760038</t>
  </si>
  <si>
    <t>Podklad ze štěrkodrti ŠD s rozprostřením a zhutněním plochy přes 100 m2, po zhutnění tl. 150 mm</t>
  </si>
  <si>
    <t>https://podminky.urs.cz/item/CS_URS_2022_01/564851111</t>
  </si>
  <si>
    <t>Štěrkodrť frakce 16/32 mm</t>
  </si>
  <si>
    <t>Štěrkodrť 32/63 mm</t>
  </si>
  <si>
    <t>172</t>
  </si>
  <si>
    <t>460</t>
  </si>
  <si>
    <t>Trubní vedení</t>
  </si>
  <si>
    <t>895641111</t>
  </si>
  <si>
    <t>Zřízení drenážní vyústě z betonových prefabrikátů dvoudílné</t>
  </si>
  <si>
    <t>-1246293836</t>
  </si>
  <si>
    <t>Zřízení drenážní výustě typové z betonových prefabrikovaných dílců dvoudílné</t>
  </si>
  <si>
    <t>https://podminky.urs.cz/item/CS_URS_2022_01/895641111</t>
  </si>
  <si>
    <t>Příkop PRI1 - zřízení výtokového čela drenáže</t>
  </si>
  <si>
    <t>M</t>
  </si>
  <si>
    <t>Vlastní položka 1</t>
  </si>
  <si>
    <t>Výtokové čelo pozitivní TBM-Q600/600-110</t>
  </si>
  <si>
    <t>651616965</t>
  </si>
  <si>
    <t>Ostatní konstrukce a práce, bourání</t>
  </si>
  <si>
    <t>58</t>
  </si>
  <si>
    <t>919521110</t>
  </si>
  <si>
    <t>Zřízení silničního propustku z trub betonových nebo ŽB DN 300</t>
  </si>
  <si>
    <t>1104415996</t>
  </si>
  <si>
    <t>Zřízení silničního propustku z trub betonových nebo železobetonových DN 300 mm</t>
  </si>
  <si>
    <t>https://podminky.urs.cz/item/CS_URS_2022_01/919521110</t>
  </si>
  <si>
    <t>Příkop PRI1 - rekonstrukce vtoku do kanalizace</t>
  </si>
  <si>
    <t>2,5</t>
  </si>
  <si>
    <t>59</t>
  </si>
  <si>
    <t>59222020</t>
  </si>
  <si>
    <t>trouba ŽB hrdlová DN 300</t>
  </si>
  <si>
    <t>181570492</t>
  </si>
  <si>
    <t>60</t>
  </si>
  <si>
    <t>919535558</t>
  </si>
  <si>
    <t>Obetonování trubního propustku betonem prostým tř. C 20/25</t>
  </si>
  <si>
    <t>-811547231</t>
  </si>
  <si>
    <t>Obetonování trubního propustku betonem prostým bez zvýšených nároků na prostředí tř. C 20/25</t>
  </si>
  <si>
    <t>https://podminky.urs.cz/item/CS_URS_2022_01/919535558</t>
  </si>
  <si>
    <t>2,5*(0,7056-0,1521)</t>
  </si>
  <si>
    <t>61</t>
  </si>
  <si>
    <t>919726121</t>
  </si>
  <si>
    <t>Geotextilie pro ochranu, separaci a filtraci netkaná měrná hm do 200 g/m2</t>
  </si>
  <si>
    <t>1482374743</t>
  </si>
  <si>
    <t>Geotextilie netkaná pro ochranu, separaci nebo filtraci měrná hmotnost do 200 g/m2</t>
  </si>
  <si>
    <t>https://podminky.urs.cz/item/CS_URS_2022_01/919726121</t>
  </si>
  <si>
    <t>Geotextilie kolem výplně záchytných drénů na výšku 500 mm</t>
  </si>
  <si>
    <t>135*2*(0,3+0,5)</t>
  </si>
  <si>
    <t>62</t>
  </si>
  <si>
    <t>919726122</t>
  </si>
  <si>
    <t>Geotextilie pro ochranu, separaci a filtraci netkaná měrná hm přes 200 do 300 g/m2</t>
  </si>
  <si>
    <t>-272614344</t>
  </si>
  <si>
    <t>Geotextilie netkaná pro ochranu, separaci nebo filtraci měrná hmotnost přes 200 do 300 g/m2</t>
  </si>
  <si>
    <t>https://podminky.urs.cz/item/CS_URS_2022_01/919726122</t>
  </si>
  <si>
    <t>997</t>
  </si>
  <si>
    <t>Přesun sutě</t>
  </si>
  <si>
    <t>63</t>
  </si>
  <si>
    <t>997002511</t>
  </si>
  <si>
    <t>Vodorovné přemístění suti a vybouraných hmot bez naložení ale se složením a urovnáním do 1 km</t>
  </si>
  <si>
    <t>1815680729</t>
  </si>
  <si>
    <t>Vodorovné přemístění suti a vybouraných hmot bez naložení, se složením a hrubým urovnáním na vzdálenost do 1 km</t>
  </si>
  <si>
    <t>https://podminky.urs.cz/item/CS_URS_2022_01/997002511</t>
  </si>
  <si>
    <t>64</t>
  </si>
  <si>
    <t>997002519</t>
  </si>
  <si>
    <t>Příplatek ZKD 1 km přemístění suti a vybouraných hmot</t>
  </si>
  <si>
    <t>-610147117</t>
  </si>
  <si>
    <t>Vodorovné přemístění suti a vybouraných hmot bez naložení, se složením a hrubým urovnáním Příplatek k ceně za každý další i započatý 1 km přes 1 km</t>
  </si>
  <si>
    <t>https://podminky.urs.cz/item/CS_URS_2022_01/997002519</t>
  </si>
  <si>
    <t>4,075*21 'Přepočtené koeficientem množství</t>
  </si>
  <si>
    <t>997002611</t>
  </si>
  <si>
    <t>Nakládání suti a vybouraných hmot</t>
  </si>
  <si>
    <t>-2053027222</t>
  </si>
  <si>
    <t>Nakládání suti a vybouraných hmot na dopravní prostředek pro vodorovné přemístění</t>
  </si>
  <si>
    <t>https://podminky.urs.cz/item/CS_URS_2022_01/997002611</t>
  </si>
  <si>
    <t>998</t>
  </si>
  <si>
    <t>Přesun hmot</t>
  </si>
  <si>
    <t>66</t>
  </si>
  <si>
    <t>998332011</t>
  </si>
  <si>
    <t>Přesun hmot pro úpravy vodních toků a kanály</t>
  </si>
  <si>
    <t>154567430</t>
  </si>
  <si>
    <t>Přesun hmot pro úpravy vodních toků a kanály, hráze rybníků apod. dopravní vzdálenost do 500 m</t>
  </si>
  <si>
    <t>https://podminky.urs.cz/item/CS_URS_2022_01/998332011</t>
  </si>
  <si>
    <t>PSV</t>
  </si>
  <si>
    <t>Práce a dodávky PSV</t>
  </si>
  <si>
    <t>767</t>
  </si>
  <si>
    <t>Konstrukce zámečnické</t>
  </si>
  <si>
    <t>67</t>
  </si>
  <si>
    <t>Vlastní položka 2</t>
  </si>
  <si>
    <t>Montáž atypických zámečnických konstrukcí hm přes 50 do 100 kg</t>
  </si>
  <si>
    <t>kg</t>
  </si>
  <si>
    <t>-2138699282</t>
  </si>
  <si>
    <t>Výroba ostatních atypických zámečnických konstrukcí hmotnosti přes 50 do 100 kg</t>
  </si>
  <si>
    <t>Příkop PRI1 - jemné česle</t>
  </si>
  <si>
    <t>23,391</t>
  </si>
  <si>
    <t>Příkop PRI1 - hrubé česle</t>
  </si>
  <si>
    <t>66,25</t>
  </si>
  <si>
    <t>68</t>
  </si>
  <si>
    <t>767995115</t>
  </si>
  <si>
    <t>1114148602</t>
  </si>
  <si>
    <t>Montáž ostatních atypických zámečnických konstrukcí hmotnosti přes 50 do 100 kg</t>
  </si>
  <si>
    <t>https://podminky.urs.cz/item/CS_URS_2022_01/767995115</t>
  </si>
  <si>
    <t>69</t>
  </si>
  <si>
    <t>59231515</t>
  </si>
  <si>
    <t>pant vratový Pz dl 350mm v 60mm</t>
  </si>
  <si>
    <t>1341146626</t>
  </si>
  <si>
    <t>Příkop PRI1 - jemné česle - pant vratový 75x60x150 mm</t>
  </si>
  <si>
    <t>70</t>
  </si>
  <si>
    <t>13010186</t>
  </si>
  <si>
    <t>tyč ocelová plochá jakost S235JR (11 375) 30x10mm</t>
  </si>
  <si>
    <t>-842838504</t>
  </si>
  <si>
    <t>P</t>
  </si>
  <si>
    <t>Poznámka k položce:_x000d_
Hmotnost: 2,43 kg/m</t>
  </si>
  <si>
    <t>(7,4+1,1)*2,43*0,001*1,05</t>
  </si>
  <si>
    <t>66,25/1000</t>
  </si>
  <si>
    <t>71</t>
  </si>
  <si>
    <t>13010014</t>
  </si>
  <si>
    <t>tyč ocelová kruhová jakost S235JR (11 375) D 16mm</t>
  </si>
  <si>
    <t>867142316</t>
  </si>
  <si>
    <t>Poznámka k položce:_x000d_
Hmotnost: 1,72 kg/m</t>
  </si>
  <si>
    <t>0,55*1,72/1000*1,05</t>
  </si>
  <si>
    <t>13010418</t>
  </si>
  <si>
    <t>úhelník ocelový rovnostranný jakost S235JR (11 375) 45x45x5mm</t>
  </si>
  <si>
    <t>-893011488</t>
  </si>
  <si>
    <t>Poznámka k položce:_x000d_
Hmotnost: 3,38 kg/m</t>
  </si>
  <si>
    <t>0,2*3,38/1000*1,05</t>
  </si>
  <si>
    <t>73</t>
  </si>
  <si>
    <t>30925239</t>
  </si>
  <si>
    <t>šroub metrický celozávit DIN 933 8.8 BZ M6x70mm</t>
  </si>
  <si>
    <t>100 kus</t>
  </si>
  <si>
    <t>-363927519</t>
  </si>
  <si>
    <t>8/100</t>
  </si>
  <si>
    <t>74</t>
  </si>
  <si>
    <t>998767101</t>
  </si>
  <si>
    <t>Přesun hmot tonážní pro zámečnické konstrukce v objektech v do 6 m</t>
  </si>
  <si>
    <t>2038646655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</si>
  <si>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</si>
  <si>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</si>
  <si>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789</t>
  </si>
  <si>
    <t>Povrchové úpravy ocelových konstrukcí a technologických zařízení</t>
  </si>
  <si>
    <t>75</t>
  </si>
  <si>
    <t>789421541</t>
  </si>
  <si>
    <t>Žárové stříkání ocelových konstrukcí třídy I ZnAl 150 μm</t>
  </si>
  <si>
    <t>1552802456</t>
  </si>
  <si>
    <t>Žárové stříkání ocelových konstrukcí slitinou zinacor ZnAl, tloušťky 150 μm, třídy I</t>
  </si>
  <si>
    <t>https://podminky.urs.cz/item/CS_URS_2022_01/789421541</t>
  </si>
  <si>
    <t>0,8</t>
  </si>
  <si>
    <t>1,9</t>
  </si>
  <si>
    <t>VRN</t>
  </si>
  <si>
    <t>Vedlejší rozpočtové náklady</t>
  </si>
  <si>
    <t>VRN1</t>
  </si>
  <si>
    <t>Průzkumné, geodetické a projektové práce</t>
  </si>
  <si>
    <t>76</t>
  </si>
  <si>
    <t>011114000</t>
  </si>
  <si>
    <t>Inženýrsko-geologický průzkum</t>
  </si>
  <si>
    <t>kpl.</t>
  </si>
  <si>
    <t>1024</t>
  </si>
  <si>
    <t>-1933703076</t>
  </si>
  <si>
    <t>https://podminky.urs.cz/item/CS_URS_2022_01/011114000</t>
  </si>
  <si>
    <t>Dohled geologa</t>
  </si>
  <si>
    <t>77</t>
  </si>
  <si>
    <t>011314000</t>
  </si>
  <si>
    <t>Archeologický dohled</t>
  </si>
  <si>
    <t>2067477764</t>
  </si>
  <si>
    <t>https://podminky.urs.cz/item/CS_URS_2022_01/011314000</t>
  </si>
  <si>
    <t>78</t>
  </si>
  <si>
    <t>012103000</t>
  </si>
  <si>
    <t>Geodetické práce před výstavbou</t>
  </si>
  <si>
    <t>-1175388816</t>
  </si>
  <si>
    <t>https://podminky.urs.cz/item/CS_URS_2022_01/012103000</t>
  </si>
  <si>
    <t>Geodetické práce před zahájením stavby</t>
  </si>
  <si>
    <t>79</t>
  </si>
  <si>
    <t>012203000</t>
  </si>
  <si>
    <t>Geodetické práce při provádění stavby</t>
  </si>
  <si>
    <t>1359003714</t>
  </si>
  <si>
    <t>https://podminky.urs.cz/item/CS_URS_2022_01/012203000</t>
  </si>
  <si>
    <t>Geodetické práce v průběhu stavby</t>
  </si>
  <si>
    <t>80</t>
  </si>
  <si>
    <t>012303000</t>
  </si>
  <si>
    <t>Geodetické práce po výstavbě</t>
  </si>
  <si>
    <t>1240876402</t>
  </si>
  <si>
    <t>https://podminky.urs.cz/item/CS_URS_2022_01/012303000</t>
  </si>
  <si>
    <t>Geodetické práce po ukončení stavby</t>
  </si>
  <si>
    <t>81</t>
  </si>
  <si>
    <t>013254000</t>
  </si>
  <si>
    <t>Dokumentace skutečného provedení stavby</t>
  </si>
  <si>
    <t>-1475733172</t>
  </si>
  <si>
    <t>https://podminky.urs.cz/item/CS_URS_2022_01/013254000</t>
  </si>
  <si>
    <t>Zpracování a předání dokumentace skutečného provedení stavby (3 tištěné paré + 1 v elektr. podobě), zaměření skutečného provedení, (3+1)</t>
  </si>
  <si>
    <t>82</t>
  </si>
  <si>
    <t>013294000</t>
  </si>
  <si>
    <t>Ostatní dokumentace</t>
  </si>
  <si>
    <t>1982339527</t>
  </si>
  <si>
    <t>https://podminky.urs.cz/item/CS_URS_2022_01/013294000</t>
  </si>
  <si>
    <t>Zpracování provozního řádu</t>
  </si>
  <si>
    <t>VRN3</t>
  </si>
  <si>
    <t>Zařízení staveniště</t>
  </si>
  <si>
    <t>83</t>
  </si>
  <si>
    <t>030001000.1</t>
  </si>
  <si>
    <t>2026475261</t>
  </si>
  <si>
    <t>https://podminky.urs.cz/item/CS_URS_2022_01/030001000.1</t>
  </si>
  <si>
    <t>Zajištění a zabezpečení staveniště, zřízení a likvidace zařízení staveniště, včetně případných přípojek, přístupů, deponií a podobně</t>
  </si>
  <si>
    <t>VRN4</t>
  </si>
  <si>
    <t>Inženýrská činnost</t>
  </si>
  <si>
    <t>043154000</t>
  </si>
  <si>
    <t>Zkoušky hutnicí</t>
  </si>
  <si>
    <t>ks</t>
  </si>
  <si>
    <t>-61502361</t>
  </si>
  <si>
    <t>https://podminky.urs.cz/item/CS_URS_2022_01/043154000</t>
  </si>
  <si>
    <t>Hutnící zkoušky</t>
  </si>
  <si>
    <t>85</t>
  </si>
  <si>
    <t>043203000</t>
  </si>
  <si>
    <t>Měření, monitoring, rozbory bez rozlišení</t>
  </si>
  <si>
    <t>791975926</t>
  </si>
  <si>
    <t>https://podminky.urs.cz/item/CS_URS_2022_01/043203000</t>
  </si>
  <si>
    <t>Zhotovení rozboru zeminy ukládané na skládku, včetně akreditovaného odběru</t>
  </si>
  <si>
    <t>VRN9</t>
  </si>
  <si>
    <t>Ostatní náklady</t>
  </si>
  <si>
    <t>86</t>
  </si>
  <si>
    <t>091504000.1</t>
  </si>
  <si>
    <t>Náklady související s publikační činností</t>
  </si>
  <si>
    <t>-1137530240</t>
  </si>
  <si>
    <t>https://podminky.urs.cz/item/CS_URS_2022_01/091504000.1</t>
  </si>
  <si>
    <t>Dodávka a montáž prezentační tabule - rozměr 210 x 220 cm, voděodolný materiál s životností minimálně 5 let</t>
  </si>
  <si>
    <t>např. PVC deska, potisk, instalace na ocelový pozinkovaný rám s příčným ztužením, 2 stojky z pozinkovaných I profilů</t>
  </si>
  <si>
    <t>s betonovým základem</t>
  </si>
  <si>
    <t>87</t>
  </si>
  <si>
    <t>094002000</t>
  </si>
  <si>
    <t>Ostatní náklady související s výstavbou</t>
  </si>
  <si>
    <t>-2044607948</t>
  </si>
  <si>
    <t>https://podminky.urs.cz/item/CS_URS_2022_01/094002000</t>
  </si>
  <si>
    <t>Náhrada škody za případné zničení plodin z důvodu přístupu na staveniště a následnou rekultivaci</t>
  </si>
  <si>
    <t>260*5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</si>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</sst>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32" TargetMode="External" /><Relationship Id="rId2" Type="http://schemas.openxmlformats.org/officeDocument/2006/relationships/hyperlink" Target="https://podminky.urs.cz/item/CS_URS_2022_01/111151133" TargetMode="External" /><Relationship Id="rId3" Type="http://schemas.openxmlformats.org/officeDocument/2006/relationships/hyperlink" Target="https://podminky.urs.cz/item/CS_URS_2022_01/111251102" TargetMode="External" /><Relationship Id="rId4" Type="http://schemas.openxmlformats.org/officeDocument/2006/relationships/hyperlink" Target="https://podminky.urs.cz/item/CS_URS_2022_01/112151012" TargetMode="External" /><Relationship Id="rId5" Type="http://schemas.openxmlformats.org/officeDocument/2006/relationships/hyperlink" Target="https://podminky.urs.cz/item/CS_URS_2022_01/112151014" TargetMode="External" /><Relationship Id="rId6" Type="http://schemas.openxmlformats.org/officeDocument/2006/relationships/hyperlink" Target="https://podminky.urs.cz/item/CS_URS_2022_01/112155115" TargetMode="External" /><Relationship Id="rId7" Type="http://schemas.openxmlformats.org/officeDocument/2006/relationships/hyperlink" Target="https://podminky.urs.cz/item/CS_URS_2022_01/112155121" TargetMode="External" /><Relationship Id="rId8" Type="http://schemas.openxmlformats.org/officeDocument/2006/relationships/hyperlink" Target="https://podminky.urs.cz/item/CS_URS_2022_01/112155311" TargetMode="External" /><Relationship Id="rId9" Type="http://schemas.openxmlformats.org/officeDocument/2006/relationships/hyperlink" Target="https://podminky.urs.cz/item/CS_URS_2022_01/112201112" TargetMode="External" /><Relationship Id="rId10" Type="http://schemas.openxmlformats.org/officeDocument/2006/relationships/hyperlink" Target="https://podminky.urs.cz/item/CS_URS_2022_01/112201114" TargetMode="External" /><Relationship Id="rId11" Type="http://schemas.openxmlformats.org/officeDocument/2006/relationships/hyperlink" Target="https://podminky.urs.cz/item/CS_URS_2022_01/112211111" TargetMode="External" /><Relationship Id="rId12" Type="http://schemas.openxmlformats.org/officeDocument/2006/relationships/hyperlink" Target="https://podminky.urs.cz/item/CS_URS_2022_01/112211112" TargetMode="External" /><Relationship Id="rId13" Type="http://schemas.openxmlformats.org/officeDocument/2006/relationships/hyperlink" Target="https://podminky.urs.cz/item/CS_URS_2022_01/114203102" TargetMode="External" /><Relationship Id="rId14" Type="http://schemas.openxmlformats.org/officeDocument/2006/relationships/hyperlink" Target="https://podminky.urs.cz/item/CS_URS_2022_01/115101201" TargetMode="External" /><Relationship Id="rId15" Type="http://schemas.openxmlformats.org/officeDocument/2006/relationships/hyperlink" Target="https://podminky.urs.cz/item/CS_URS_2022_01/115101301" TargetMode="External" /><Relationship Id="rId16" Type="http://schemas.openxmlformats.org/officeDocument/2006/relationships/hyperlink" Target="https://podminky.urs.cz/item/CS_URS_2022_01/121151116" TargetMode="External" /><Relationship Id="rId17" Type="http://schemas.openxmlformats.org/officeDocument/2006/relationships/hyperlink" Target="https://podminky.urs.cz/item/CS_URS_2022_01/121151117" TargetMode="External" /><Relationship Id="rId18" Type="http://schemas.openxmlformats.org/officeDocument/2006/relationships/hyperlink" Target="https://podminky.urs.cz/item/CS_URS_2022_01/122151106" TargetMode="External" /><Relationship Id="rId19" Type="http://schemas.openxmlformats.org/officeDocument/2006/relationships/hyperlink" Target="https://podminky.urs.cz/item/CS_URS_2022_01/132151101" TargetMode="External" /><Relationship Id="rId20" Type="http://schemas.openxmlformats.org/officeDocument/2006/relationships/hyperlink" Target="https://podminky.urs.cz/item/CS_URS_2022_01/162201411" TargetMode="External" /><Relationship Id="rId21" Type="http://schemas.openxmlformats.org/officeDocument/2006/relationships/hyperlink" Target="https://podminky.urs.cz/item/CS_URS_2022_01/162201412" TargetMode="External" /><Relationship Id="rId22" Type="http://schemas.openxmlformats.org/officeDocument/2006/relationships/hyperlink" Target="https://podminky.urs.cz/item/CS_URS_2022_01/162201421" TargetMode="External" /><Relationship Id="rId23" Type="http://schemas.openxmlformats.org/officeDocument/2006/relationships/hyperlink" Target="https://podminky.urs.cz/item/CS_URS_2022_01/162201422" TargetMode="External" /><Relationship Id="rId24" Type="http://schemas.openxmlformats.org/officeDocument/2006/relationships/hyperlink" Target="https://podminky.urs.cz/item/CS_URS_2022_01/162301951" TargetMode="External" /><Relationship Id="rId25" Type="http://schemas.openxmlformats.org/officeDocument/2006/relationships/hyperlink" Target="https://podminky.urs.cz/item/CS_URS_2022_01/162301952" TargetMode="External" /><Relationship Id="rId26" Type="http://schemas.openxmlformats.org/officeDocument/2006/relationships/hyperlink" Target="https://podminky.urs.cz/item/CS_URS_2022_01/162301971" TargetMode="External" /><Relationship Id="rId27" Type="http://schemas.openxmlformats.org/officeDocument/2006/relationships/hyperlink" Target="https://podminky.urs.cz/item/CS_URS_2022_01/162301972" TargetMode="External" /><Relationship Id="rId28" Type="http://schemas.openxmlformats.org/officeDocument/2006/relationships/hyperlink" Target="https://podminky.urs.cz/item/CS_URS_2022_01/162351103" TargetMode="External" /><Relationship Id="rId29" Type="http://schemas.openxmlformats.org/officeDocument/2006/relationships/hyperlink" Target="https://podminky.urs.cz/item/CS_URS_2022_01/162751117" TargetMode="External" /><Relationship Id="rId30" Type="http://schemas.openxmlformats.org/officeDocument/2006/relationships/hyperlink" Target="https://podminky.urs.cz/item/CS_URS_2022_01/162751119" TargetMode="External" /><Relationship Id="rId31" Type="http://schemas.openxmlformats.org/officeDocument/2006/relationships/hyperlink" Target="https://podminky.urs.cz/item/CS_URS_2022_01/167151111" TargetMode="External" /><Relationship Id="rId32" Type="http://schemas.openxmlformats.org/officeDocument/2006/relationships/hyperlink" Target="https://podminky.urs.cz/item/CS_URS_2022_01/171103101" TargetMode="External" /><Relationship Id="rId33" Type="http://schemas.openxmlformats.org/officeDocument/2006/relationships/hyperlink" Target="https://podminky.urs.cz/item/CS_URS_2022_01/171151103" TargetMode="External" /><Relationship Id="rId34" Type="http://schemas.openxmlformats.org/officeDocument/2006/relationships/hyperlink" Target="https://podminky.urs.cz/item/CS_URS_2022_01/171201201" TargetMode="External" /><Relationship Id="rId35" Type="http://schemas.openxmlformats.org/officeDocument/2006/relationships/hyperlink" Target="https://podminky.urs.cz/item/CS_URS_2022_01/171201221" TargetMode="External" /><Relationship Id="rId36" Type="http://schemas.openxmlformats.org/officeDocument/2006/relationships/hyperlink" Target="https://podminky.urs.cz/item/CS_URS_2022_01/174101101" TargetMode="External" /><Relationship Id="rId37" Type="http://schemas.openxmlformats.org/officeDocument/2006/relationships/hyperlink" Target="https://podminky.urs.cz/item/CS_URS_2022_01/181351003" TargetMode="External" /><Relationship Id="rId38" Type="http://schemas.openxmlformats.org/officeDocument/2006/relationships/hyperlink" Target="https://podminky.urs.cz/item/CS_URS_2022_01/181351113" TargetMode="External" /><Relationship Id="rId39" Type="http://schemas.openxmlformats.org/officeDocument/2006/relationships/hyperlink" Target="https://podminky.urs.cz/item/CS_URS_2022_01/181951112" TargetMode="External" /><Relationship Id="rId40" Type="http://schemas.openxmlformats.org/officeDocument/2006/relationships/hyperlink" Target="https://podminky.urs.cz/item/CS_URS_2022_01/182151111" TargetMode="External" /><Relationship Id="rId41" Type="http://schemas.openxmlformats.org/officeDocument/2006/relationships/hyperlink" Target="https://podminky.urs.cz/item/CS_URS_2022_01/182201101" TargetMode="External" /><Relationship Id="rId42" Type="http://schemas.openxmlformats.org/officeDocument/2006/relationships/hyperlink" Target="https://podminky.urs.cz/item/CS_URS_2022_01/182351123" TargetMode="External" /><Relationship Id="rId43" Type="http://schemas.openxmlformats.org/officeDocument/2006/relationships/hyperlink" Target="https://podminky.urs.cz/item/CS_URS_2022_01/184818112" TargetMode="External" /><Relationship Id="rId44" Type="http://schemas.openxmlformats.org/officeDocument/2006/relationships/hyperlink" Target="https://podminky.urs.cz/item/CS_URS_2022_01/184818231" TargetMode="External" /><Relationship Id="rId45" Type="http://schemas.openxmlformats.org/officeDocument/2006/relationships/hyperlink" Target="https://podminky.urs.cz/item/CS_URS_2022_01/184818232" TargetMode="External" /><Relationship Id="rId46" Type="http://schemas.openxmlformats.org/officeDocument/2006/relationships/hyperlink" Target="https://podminky.urs.cz/item/CS_URS_2022_01/321311116" TargetMode="External" /><Relationship Id="rId47" Type="http://schemas.openxmlformats.org/officeDocument/2006/relationships/hyperlink" Target="https://podminky.urs.cz/item/CS_URS_2022_01/321321116" TargetMode="External" /><Relationship Id="rId48" Type="http://schemas.openxmlformats.org/officeDocument/2006/relationships/hyperlink" Target="https://podminky.urs.cz/item/CS_URS_2022_01/321351010" TargetMode="External" /><Relationship Id="rId49" Type="http://schemas.openxmlformats.org/officeDocument/2006/relationships/hyperlink" Target="https://podminky.urs.cz/item/CS_URS_2022_01/321352010" TargetMode="External" /><Relationship Id="rId50" Type="http://schemas.openxmlformats.org/officeDocument/2006/relationships/hyperlink" Target="https://podminky.urs.cz/item/CS_URS_2022_01/321368211" TargetMode="External" /><Relationship Id="rId51" Type="http://schemas.openxmlformats.org/officeDocument/2006/relationships/hyperlink" Target="https://podminky.urs.cz/item/CS_URS_2022_01/457542112" TargetMode="External" /><Relationship Id="rId52" Type="http://schemas.openxmlformats.org/officeDocument/2006/relationships/hyperlink" Target="https://podminky.urs.cz/item/CS_URS_2022_01/463211153" TargetMode="External" /><Relationship Id="rId53" Type="http://schemas.openxmlformats.org/officeDocument/2006/relationships/hyperlink" Target="https://podminky.urs.cz/item/CS_URS_2022_01/467952011" TargetMode="External" /><Relationship Id="rId54" Type="http://schemas.openxmlformats.org/officeDocument/2006/relationships/hyperlink" Target="https://podminky.urs.cz/item/CS_URS_2022_01/564831011" TargetMode="External" /><Relationship Id="rId55" Type="http://schemas.openxmlformats.org/officeDocument/2006/relationships/hyperlink" Target="https://podminky.urs.cz/item/CS_URS_2022_01/564851111" TargetMode="External" /><Relationship Id="rId56" Type="http://schemas.openxmlformats.org/officeDocument/2006/relationships/hyperlink" Target="https://podminky.urs.cz/item/CS_URS_2022_01/895641111" TargetMode="External" /><Relationship Id="rId57" Type="http://schemas.openxmlformats.org/officeDocument/2006/relationships/hyperlink" Target="https://podminky.urs.cz/item/CS_URS_2022_01/919521110" TargetMode="External" /><Relationship Id="rId58" Type="http://schemas.openxmlformats.org/officeDocument/2006/relationships/hyperlink" Target="https://podminky.urs.cz/item/CS_URS_2022_01/919535558" TargetMode="External" /><Relationship Id="rId59" Type="http://schemas.openxmlformats.org/officeDocument/2006/relationships/hyperlink" Target="https://podminky.urs.cz/item/CS_URS_2022_01/919726121" TargetMode="External" /><Relationship Id="rId60" Type="http://schemas.openxmlformats.org/officeDocument/2006/relationships/hyperlink" Target="https://podminky.urs.cz/item/CS_URS_2022_01/919726122" TargetMode="External" /><Relationship Id="rId61" Type="http://schemas.openxmlformats.org/officeDocument/2006/relationships/hyperlink" Target="https://podminky.urs.cz/item/CS_URS_2022_01/997002511" TargetMode="External" /><Relationship Id="rId62" Type="http://schemas.openxmlformats.org/officeDocument/2006/relationships/hyperlink" Target="https://podminky.urs.cz/item/CS_URS_2022_01/997002519" TargetMode="External" /><Relationship Id="rId63" Type="http://schemas.openxmlformats.org/officeDocument/2006/relationships/hyperlink" Target="https://podminky.urs.cz/item/CS_URS_2022_01/997002611" TargetMode="External" /><Relationship Id="rId64" Type="http://schemas.openxmlformats.org/officeDocument/2006/relationships/hyperlink" Target="https://podminky.urs.cz/item/CS_URS_2022_01/998332011" TargetMode="External" /><Relationship Id="rId65" Type="http://schemas.openxmlformats.org/officeDocument/2006/relationships/hyperlink" Target="https://podminky.urs.cz/item/CS_URS_2022_01/767995115" TargetMode="External" /><Relationship Id="rId66" Type="http://schemas.openxmlformats.org/officeDocument/2006/relationships/hyperlink" Target="https://podminky.urs.cz/item/CS_URS_2022_01/998767101" TargetMode="External" /><Relationship Id="rId67" Type="http://schemas.openxmlformats.org/officeDocument/2006/relationships/hyperlink" Target="https://podminky.urs.cz/item/CS_URS_2022_01/789421541" TargetMode="External" /><Relationship Id="rId68" Type="http://schemas.openxmlformats.org/officeDocument/2006/relationships/hyperlink" Target="https://podminky.urs.cz/item/CS_URS_2022_01/011114000" TargetMode="External" /><Relationship Id="rId69" Type="http://schemas.openxmlformats.org/officeDocument/2006/relationships/hyperlink" Target="https://podminky.urs.cz/item/CS_URS_2022_01/011314000" TargetMode="External" /><Relationship Id="rId70" Type="http://schemas.openxmlformats.org/officeDocument/2006/relationships/hyperlink" Target="https://podminky.urs.cz/item/CS_URS_2022_01/012103000" TargetMode="External" /><Relationship Id="rId71" Type="http://schemas.openxmlformats.org/officeDocument/2006/relationships/hyperlink" Target="https://podminky.urs.cz/item/CS_URS_2022_01/012203000" TargetMode="External" /><Relationship Id="rId72" Type="http://schemas.openxmlformats.org/officeDocument/2006/relationships/hyperlink" Target="https://podminky.urs.cz/item/CS_URS_2022_01/012303000" TargetMode="External" /><Relationship Id="rId73" Type="http://schemas.openxmlformats.org/officeDocument/2006/relationships/hyperlink" Target="https://podminky.urs.cz/item/CS_URS_2022_01/013254000" TargetMode="External" /><Relationship Id="rId74" Type="http://schemas.openxmlformats.org/officeDocument/2006/relationships/hyperlink" Target="https://podminky.urs.cz/item/CS_URS_2022_01/013294000" TargetMode="External" /><Relationship Id="rId75" Type="http://schemas.openxmlformats.org/officeDocument/2006/relationships/hyperlink" Target="https://podminky.urs.cz/item/CS_URS_2022_01/030001000.1" TargetMode="External" /><Relationship Id="rId76" Type="http://schemas.openxmlformats.org/officeDocument/2006/relationships/hyperlink" Target="https://podminky.urs.cz/item/CS_URS_2022_01/043154000" TargetMode="External" /><Relationship Id="rId77" Type="http://schemas.openxmlformats.org/officeDocument/2006/relationships/hyperlink" Target="https://podminky.urs.cz/item/CS_URS_2022_01/043203000" TargetMode="External" /><Relationship Id="rId78" Type="http://schemas.openxmlformats.org/officeDocument/2006/relationships/hyperlink" Target="https://podminky.urs.cz/item/CS_URS_2022_01/091504000.1" TargetMode="External" /><Relationship Id="rId79" Type="http://schemas.openxmlformats.org/officeDocument/2006/relationships/hyperlink" Target="https://podminky.urs.cz/item/CS_URS_2022_01/094002000" TargetMode="External" /><Relationship Id="rId8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17/21/1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Soustava PEO hrázek v k.ú. Staré Hvězdlice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Staré Hvězdlice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29. 12. 2021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 SPÚ, KPÚ pro Jihomoravský kraj, pobočka Vyškov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Hanousek s.r.o., Barákova 2745/41, 79601 Prostějov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Hanousek s.ro., Barákova 2745/41, 796 01 Prostějov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24.7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01_1 - Soustava PEO hr...'!J30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'SO 01_1 - Soustava PEO hr...'!P96</f>
        <v>0</v>
      </c>
      <c r="AV55" s="121">
        <f>'SO 01_1 - Soustava PEO hr...'!J33</f>
        <v>0</v>
      </c>
      <c r="AW55" s="121">
        <f>'SO 01_1 - Soustava PEO hr...'!J34</f>
        <v>0</v>
      </c>
      <c r="AX55" s="121">
        <f>'SO 01_1 - Soustava PEO hr...'!J35</f>
        <v>0</v>
      </c>
      <c r="AY55" s="121">
        <f>'SO 01_1 - Soustava PEO hr...'!J36</f>
        <v>0</v>
      </c>
      <c r="AZ55" s="121">
        <f>'SO 01_1 - Soustava PEO hr...'!F33</f>
        <v>0</v>
      </c>
      <c r="BA55" s="121">
        <f>'SO 01_1 - Soustava PEO hr...'!F34</f>
        <v>0</v>
      </c>
      <c r="BB55" s="121">
        <f>'SO 01_1 - Soustava PEO hr...'!F35</f>
        <v>0</v>
      </c>
      <c r="BC55" s="121">
        <f>'SO 01_1 - Soustava PEO hr...'!F36</f>
        <v>0</v>
      </c>
      <c r="BD55" s="123">
        <f>'SO 01_1 - Soustava PEO hr...'!F37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3AvYR2h+j2vYcvH5N88vCQj/sq0U3EZurigzG1OKT+vXz4MQvs1Xz7kavOr2dydDkeMbpUZK0gPEvmhvpYNVKA==" hashValue="5CV8/d70xBZ2MqFg8A3B/ZvItNKCQJKZhj1qVaM6amketBRjoPs0iF0bs3dLDDB2oOywMQbvRK2Qzl8hbEvDs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_1 - Soustava PEO h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Soustava PEO hrázek v k.ú. Staré Hvězdlice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29. 12. 2021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30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32</v>
      </c>
      <c r="E20" s="39"/>
      <c r="F20" s="39"/>
      <c r="G20" s="39"/>
      <c r="H20" s="39"/>
      <c r="I20" s="129" t="s">
        <v>26</v>
      </c>
      <c r="J20" s="133" t="s">
        <v>33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34</v>
      </c>
      <c r="F21" s="39"/>
      <c r="G21" s="39"/>
      <c r="H21" s="39"/>
      <c r="I21" s="129" t="s">
        <v>29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36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88</v>
      </c>
      <c r="F24" s="39"/>
      <c r="G24" s="39"/>
      <c r="H24" s="39"/>
      <c r="I24" s="129" t="s">
        <v>29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38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40</v>
      </c>
      <c r="E30" s="39"/>
      <c r="F30" s="39"/>
      <c r="G30" s="39"/>
      <c r="H30" s="39"/>
      <c r="I30" s="39"/>
      <c r="J30" s="141">
        <f>ROUND(J96,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42</v>
      </c>
      <c r="G32" s="39"/>
      <c r="H32" s="39"/>
      <c r="I32" s="142" t="s">
        <v>41</v>
      </c>
      <c r="J32" s="142" t="s">
        <v>43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44</v>
      </c>
      <c r="E33" s="129" t="s">
        <v>45</v>
      </c>
      <c r="F33" s="144">
        <f>ROUND((SUM(BE96:BE777)),  2)</f>
        <v>0</v>
      </c>
      <c r="G33" s="39"/>
      <c r="H33" s="39"/>
      <c r="I33" s="145">
        <v>0.20999999999999999</v>
      </c>
      <c r="J33" s="144">
        <f>ROUND(((SUM(BE96:BE777))*I33),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46</v>
      </c>
      <c r="F34" s="144">
        <f>ROUND((SUM(BF96:BF777)),  2)</f>
        <v>0</v>
      </c>
      <c r="G34" s="39"/>
      <c r="H34" s="39"/>
      <c r="I34" s="145">
        <v>0.14999999999999999</v>
      </c>
      <c r="J34" s="144">
        <f>ROUND(((SUM(BF96:BF777))*I34),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47</v>
      </c>
      <c r="F35" s="144">
        <f>ROUND((SUM(BG96:BG777)),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48</v>
      </c>
      <c r="F36" s="144">
        <f>ROUND((SUM(BH96:BH777)),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49</v>
      </c>
      <c r="F37" s="144">
        <f>ROUND((SUM(BI96:BI777)),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Soustava PEO hrázek v k.ú. Staré Hvězdlice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01_1 - Soustava PEO hrázek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Staré Hvězdlice</v>
      </c>
      <c r="G52" s="41"/>
      <c r="H52" s="41"/>
      <c r="I52" s="33" t="s">
        <v>23</v>
      </c>
      <c r="J52" s="73" t="str">
        <f>IF(J12="","",J12)</f>
        <v>29. 12. 2021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ČR SPÚ, KPÚ pro Jihomoravský kraj, pobočka Vyškov</v>
      </c>
      <c r="G54" s="41"/>
      <c r="H54" s="41"/>
      <c r="I54" s="33" t="s">
        <v>32</v>
      </c>
      <c r="J54" s="37" t="str">
        <f>E21</f>
        <v>Hanousek s.r.o., Barákova 2745/41, 79601 Prostějov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Jan Krč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72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J97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94</v>
      </c>
      <c r="E61" s="171"/>
      <c r="F61" s="171"/>
      <c r="G61" s="171"/>
      <c r="H61" s="171"/>
      <c r="I61" s="171"/>
      <c r="J61" s="172">
        <f>J98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95</v>
      </c>
      <c r="E62" s="171"/>
      <c r="F62" s="171"/>
      <c r="G62" s="171"/>
      <c r="H62" s="171"/>
      <c r="I62" s="171"/>
      <c r="J62" s="172">
        <f>J483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96</v>
      </c>
      <c r="E63" s="171"/>
      <c r="F63" s="171"/>
      <c r="G63" s="171"/>
      <c r="H63" s="171"/>
      <c r="I63" s="171"/>
      <c r="J63" s="172">
        <f>J539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97</v>
      </c>
      <c r="E64" s="171"/>
      <c r="F64" s="171"/>
      <c r="G64" s="171"/>
      <c r="H64" s="171"/>
      <c r="I64" s="171"/>
      <c r="J64" s="172">
        <f>J561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98</v>
      </c>
      <c r="E65" s="171"/>
      <c r="F65" s="171"/>
      <c r="G65" s="171"/>
      <c r="H65" s="171"/>
      <c r="I65" s="171"/>
      <c r="J65" s="172">
        <f>J583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99</v>
      </c>
      <c r="E66" s="171"/>
      <c r="F66" s="171"/>
      <c r="G66" s="171"/>
      <c r="H66" s="171"/>
      <c r="I66" s="171"/>
      <c r="J66" s="172">
        <f>J592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100</v>
      </c>
      <c r="E67" s="171"/>
      <c r="F67" s="171"/>
      <c r="G67" s="171"/>
      <c r="H67" s="171"/>
      <c r="I67" s="171"/>
      <c r="J67" s="172">
        <f>J622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101</v>
      </c>
      <c r="E68" s="171"/>
      <c r="F68" s="171"/>
      <c r="G68" s="171"/>
      <c r="H68" s="171"/>
      <c r="I68" s="171"/>
      <c r="J68" s="172">
        <f>J633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2"/>
      <c r="C69" s="163"/>
      <c r="D69" s="164" t="s">
        <v>102</v>
      </c>
      <c r="E69" s="165"/>
      <c r="F69" s="165"/>
      <c r="G69" s="165"/>
      <c r="H69" s="165"/>
      <c r="I69" s="165"/>
      <c r="J69" s="166">
        <f>J637</f>
        <v>0</v>
      </c>
      <c r="K69" s="163"/>
      <c r="L69" s="16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8"/>
      <c r="C70" s="169"/>
      <c r="D70" s="170" t="s">
        <v>103</v>
      </c>
      <c r="E70" s="171"/>
      <c r="F70" s="171"/>
      <c r="G70" s="171"/>
      <c r="H70" s="171"/>
      <c r="I70" s="171"/>
      <c r="J70" s="172">
        <f>J638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104</v>
      </c>
      <c r="E71" s="171"/>
      <c r="F71" s="171"/>
      <c r="G71" s="171"/>
      <c r="H71" s="171"/>
      <c r="I71" s="171"/>
      <c r="J71" s="172">
        <f>J690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2"/>
      <c r="C72" s="163"/>
      <c r="D72" s="164" t="s">
        <v>105</v>
      </c>
      <c r="E72" s="165"/>
      <c r="F72" s="165"/>
      <c r="G72" s="165"/>
      <c r="H72" s="165"/>
      <c r="I72" s="165"/>
      <c r="J72" s="166">
        <f>J700</f>
        <v>0</v>
      </c>
      <c r="K72" s="163"/>
      <c r="L72" s="167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8"/>
      <c r="C73" s="169"/>
      <c r="D73" s="170" t="s">
        <v>106</v>
      </c>
      <c r="E73" s="171"/>
      <c r="F73" s="171"/>
      <c r="G73" s="171"/>
      <c r="H73" s="171"/>
      <c r="I73" s="171"/>
      <c r="J73" s="172">
        <f>J701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8"/>
      <c r="C74" s="169"/>
      <c r="D74" s="170" t="s">
        <v>107</v>
      </c>
      <c r="E74" s="171"/>
      <c r="F74" s="171"/>
      <c r="G74" s="171"/>
      <c r="H74" s="171"/>
      <c r="I74" s="171"/>
      <c r="J74" s="172">
        <f>J738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108</v>
      </c>
      <c r="E75" s="171"/>
      <c r="F75" s="171"/>
      <c r="G75" s="171"/>
      <c r="H75" s="171"/>
      <c r="I75" s="171"/>
      <c r="J75" s="172">
        <f>J745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109</v>
      </c>
      <c r="E76" s="171"/>
      <c r="F76" s="171"/>
      <c r="G76" s="171"/>
      <c r="H76" s="171"/>
      <c r="I76" s="171"/>
      <c r="J76" s="172">
        <f>J764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110</v>
      </c>
      <c r="D83" s="41"/>
      <c r="E83" s="41"/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57" t="str">
        <f>E7</f>
        <v>Soustava PEO hrázek v k.ú. Staré Hvězdlice</v>
      </c>
      <c r="F86" s="33"/>
      <c r="G86" s="33"/>
      <c r="H86" s="33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86</v>
      </c>
      <c r="D87" s="41"/>
      <c r="E87" s="41"/>
      <c r="F87" s="41"/>
      <c r="G87" s="41"/>
      <c r="H87" s="41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SO 01_1 - Soustava PEO hrázek</v>
      </c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k.ú. Staré Hvězdlice</v>
      </c>
      <c r="G90" s="41"/>
      <c r="H90" s="41"/>
      <c r="I90" s="33" t="s">
        <v>23</v>
      </c>
      <c r="J90" s="73" t="str">
        <f>IF(J12="","",J12)</f>
        <v>29. 12. 2021</v>
      </c>
      <c r="K90" s="41"/>
      <c r="L90" s="131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1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25</v>
      </c>
      <c r="D92" s="41"/>
      <c r="E92" s="41"/>
      <c r="F92" s="28" t="str">
        <f>E15</f>
        <v>ČR SPÚ, KPÚ pro Jihomoravský kraj, pobočka Vyškov</v>
      </c>
      <c r="G92" s="41"/>
      <c r="H92" s="41"/>
      <c r="I92" s="33" t="s">
        <v>32</v>
      </c>
      <c r="J92" s="37" t="str">
        <f>E21</f>
        <v>Hanousek s.r.o., Barákova 2745/41, 79601 Prostějov</v>
      </c>
      <c r="K92" s="41"/>
      <c r="L92" s="131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30</v>
      </c>
      <c r="D93" s="41"/>
      <c r="E93" s="41"/>
      <c r="F93" s="28" t="str">
        <f>IF(E18="","",E18)</f>
        <v>Vyplň údaj</v>
      </c>
      <c r="G93" s="41"/>
      <c r="H93" s="41"/>
      <c r="I93" s="33" t="s">
        <v>36</v>
      </c>
      <c r="J93" s="37" t="str">
        <f>E24</f>
        <v>Ing. Jan Krč</v>
      </c>
      <c r="K93" s="41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4"/>
      <c r="B95" s="175"/>
      <c r="C95" s="176" t="s">
        <v>111</v>
      </c>
      <c r="D95" s="177" t="s">
        <v>59</v>
      </c>
      <c r="E95" s="177" t="s">
        <v>55</v>
      </c>
      <c r="F95" s="177" t="s">
        <v>56</v>
      </c>
      <c r="G95" s="177" t="s">
        <v>112</v>
      </c>
      <c r="H95" s="177" t="s">
        <v>113</v>
      </c>
      <c r="I95" s="177" t="s">
        <v>114</v>
      </c>
      <c r="J95" s="177" t="s">
        <v>91</v>
      </c>
      <c r="K95" s="178" t="s">
        <v>115</v>
      </c>
      <c r="L95" s="179"/>
      <c r="M95" s="93" t="s">
        <v>19</v>
      </c>
      <c r="N95" s="94" t="s">
        <v>44</v>
      </c>
      <c r="O95" s="94" t="s">
        <v>116</v>
      </c>
      <c r="P95" s="94" t="s">
        <v>117</v>
      </c>
      <c r="Q95" s="94" t="s">
        <v>118</v>
      </c>
      <c r="R95" s="94" t="s">
        <v>119</v>
      </c>
      <c r="S95" s="94" t="s">
        <v>120</v>
      </c>
      <c r="T95" s="95" t="s">
        <v>121</v>
      </c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</row>
    <row r="96" s="2" customFormat="1" ht="22.8" customHeight="1">
      <c r="A96" s="39"/>
      <c r="B96" s="40"/>
      <c r="C96" s="100" t="s">
        <v>122</v>
      </c>
      <c r="D96" s="41"/>
      <c r="E96" s="41"/>
      <c r="F96" s="41"/>
      <c r="G96" s="41"/>
      <c r="H96" s="41"/>
      <c r="I96" s="41"/>
      <c r="J96" s="180">
        <f>BK96</f>
        <v>0</v>
      </c>
      <c r="K96" s="41"/>
      <c r="L96" s="45"/>
      <c r="M96" s="96"/>
      <c r="N96" s="181"/>
      <c r="O96" s="97"/>
      <c r="P96" s="182">
        <f>P97+P637+P700</f>
        <v>0</v>
      </c>
      <c r="Q96" s="97"/>
      <c r="R96" s="182">
        <f>R97+R637+R700</f>
        <v>1080.92785845</v>
      </c>
      <c r="S96" s="97"/>
      <c r="T96" s="183">
        <f>T97+T637+T700</f>
        <v>4.0747499999999999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73</v>
      </c>
      <c r="AU96" s="18" t="s">
        <v>92</v>
      </c>
      <c r="BK96" s="184">
        <f>BK97+BK637+BK700</f>
        <v>0</v>
      </c>
    </row>
    <row r="97" s="12" customFormat="1" ht="25.92" customHeight="1">
      <c r="A97" s="12"/>
      <c r="B97" s="185"/>
      <c r="C97" s="186"/>
      <c r="D97" s="187" t="s">
        <v>73</v>
      </c>
      <c r="E97" s="188" t="s">
        <v>123</v>
      </c>
      <c r="F97" s="188" t="s">
        <v>124</v>
      </c>
      <c r="G97" s="186"/>
      <c r="H97" s="186"/>
      <c r="I97" s="189"/>
      <c r="J97" s="190">
        <f>BK97</f>
        <v>0</v>
      </c>
      <c r="K97" s="186"/>
      <c r="L97" s="191"/>
      <c r="M97" s="192"/>
      <c r="N97" s="193"/>
      <c r="O97" s="193"/>
      <c r="P97" s="194">
        <f>P98+P483+P539+P561+P583+P592+P622+P633</f>
        <v>0</v>
      </c>
      <c r="Q97" s="193"/>
      <c r="R97" s="194">
        <f>R98+R483+R539+R561+R583+R592+R622+R633</f>
        <v>1080.8149397500001</v>
      </c>
      <c r="S97" s="193"/>
      <c r="T97" s="195">
        <f>T98+T483+T539+T561+T583+T592+T622+T633</f>
        <v>4.0747499999999999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6" t="s">
        <v>82</v>
      </c>
      <c r="AT97" s="197" t="s">
        <v>73</v>
      </c>
      <c r="AU97" s="197" t="s">
        <v>74</v>
      </c>
      <c r="AY97" s="196" t="s">
        <v>125</v>
      </c>
      <c r="BK97" s="198">
        <f>BK98+BK483+BK539+BK561+BK583+BK592+BK622+BK633</f>
        <v>0</v>
      </c>
    </row>
    <row r="98" s="12" customFormat="1" ht="22.8" customHeight="1">
      <c r="A98" s="12"/>
      <c r="B98" s="185"/>
      <c r="C98" s="186"/>
      <c r="D98" s="187" t="s">
        <v>73</v>
      </c>
      <c r="E98" s="199" t="s">
        <v>82</v>
      </c>
      <c r="F98" s="199" t="s">
        <v>126</v>
      </c>
      <c r="G98" s="186"/>
      <c r="H98" s="186"/>
      <c r="I98" s="189"/>
      <c r="J98" s="200">
        <f>BK98</f>
        <v>0</v>
      </c>
      <c r="K98" s="186"/>
      <c r="L98" s="191"/>
      <c r="M98" s="192"/>
      <c r="N98" s="193"/>
      <c r="O98" s="193"/>
      <c r="P98" s="194">
        <f>SUM(P99:P482)</f>
        <v>0</v>
      </c>
      <c r="Q98" s="193"/>
      <c r="R98" s="194">
        <f>SUM(R99:R482)</f>
        <v>0.15716000000000002</v>
      </c>
      <c r="S98" s="193"/>
      <c r="T98" s="195">
        <f>SUM(T99:T482)</f>
        <v>4.0499999999999998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6" t="s">
        <v>82</v>
      </c>
      <c r="AT98" s="197" t="s">
        <v>73</v>
      </c>
      <c r="AU98" s="197" t="s">
        <v>82</v>
      </c>
      <c r="AY98" s="196" t="s">
        <v>125</v>
      </c>
      <c r="BK98" s="198">
        <f>SUM(BK99:BK482)</f>
        <v>0</v>
      </c>
    </row>
    <row r="99" s="2" customFormat="1" ht="16.5" customHeight="1">
      <c r="A99" s="39"/>
      <c r="B99" s="40"/>
      <c r="C99" s="201" t="s">
        <v>82</v>
      </c>
      <c r="D99" s="201" t="s">
        <v>127</v>
      </c>
      <c r="E99" s="202" t="s">
        <v>128</v>
      </c>
      <c r="F99" s="203" t="s">
        <v>129</v>
      </c>
      <c r="G99" s="204" t="s">
        <v>130</v>
      </c>
      <c r="H99" s="205">
        <v>120</v>
      </c>
      <c r="I99" s="206"/>
      <c r="J99" s="207">
        <f>ROUND(I99*H99,2)</f>
        <v>0</v>
      </c>
      <c r="K99" s="203" t="s">
        <v>131</v>
      </c>
      <c r="L99" s="45"/>
      <c r="M99" s="208" t="s">
        <v>19</v>
      </c>
      <c r="N99" s="209" t="s">
        <v>45</v>
      </c>
      <c r="O99" s="85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2" t="s">
        <v>132</v>
      </c>
      <c r="AT99" s="212" t="s">
        <v>127</v>
      </c>
      <c r="AU99" s="212" t="s">
        <v>84</v>
      </c>
      <c r="AY99" s="18" t="s">
        <v>125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8" t="s">
        <v>82</v>
      </c>
      <c r="BK99" s="213">
        <f>ROUND(I99*H99,2)</f>
        <v>0</v>
      </c>
      <c r="BL99" s="18" t="s">
        <v>132</v>
      </c>
      <c r="BM99" s="212" t="s">
        <v>133</v>
      </c>
    </row>
    <row r="100" s="2" customFormat="1">
      <c r="A100" s="39"/>
      <c r="B100" s="40"/>
      <c r="C100" s="41"/>
      <c r="D100" s="214" t="s">
        <v>134</v>
      </c>
      <c r="E100" s="41"/>
      <c r="F100" s="215" t="s">
        <v>135</v>
      </c>
      <c r="G100" s="41"/>
      <c r="H100" s="41"/>
      <c r="I100" s="216"/>
      <c r="J100" s="41"/>
      <c r="K100" s="41"/>
      <c r="L100" s="45"/>
      <c r="M100" s="217"/>
      <c r="N100" s="21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</v>
      </c>
      <c r="AU100" s="18" t="s">
        <v>84</v>
      </c>
    </row>
    <row r="101" s="2" customFormat="1">
      <c r="A101" s="39"/>
      <c r="B101" s="40"/>
      <c r="C101" s="41"/>
      <c r="D101" s="219" t="s">
        <v>136</v>
      </c>
      <c r="E101" s="41"/>
      <c r="F101" s="220" t="s">
        <v>137</v>
      </c>
      <c r="G101" s="41"/>
      <c r="H101" s="41"/>
      <c r="I101" s="216"/>
      <c r="J101" s="41"/>
      <c r="K101" s="41"/>
      <c r="L101" s="45"/>
      <c r="M101" s="217"/>
      <c r="N101" s="218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84</v>
      </c>
    </row>
    <row r="102" s="13" customFormat="1">
      <c r="A102" s="13"/>
      <c r="B102" s="221"/>
      <c r="C102" s="222"/>
      <c r="D102" s="214" t="s">
        <v>138</v>
      </c>
      <c r="E102" s="223" t="s">
        <v>19</v>
      </c>
      <c r="F102" s="224" t="s">
        <v>139</v>
      </c>
      <c r="G102" s="222"/>
      <c r="H102" s="223" t="s">
        <v>19</v>
      </c>
      <c r="I102" s="225"/>
      <c r="J102" s="222"/>
      <c r="K102" s="222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138</v>
      </c>
      <c r="AU102" s="230" t="s">
        <v>84</v>
      </c>
      <c r="AV102" s="13" t="s">
        <v>82</v>
      </c>
      <c r="AW102" s="13" t="s">
        <v>35</v>
      </c>
      <c r="AX102" s="13" t="s">
        <v>74</v>
      </c>
      <c r="AY102" s="230" t="s">
        <v>125</v>
      </c>
    </row>
    <row r="103" s="13" customFormat="1">
      <c r="A103" s="13"/>
      <c r="B103" s="221"/>
      <c r="C103" s="222"/>
      <c r="D103" s="214" t="s">
        <v>138</v>
      </c>
      <c r="E103" s="223" t="s">
        <v>19</v>
      </c>
      <c r="F103" s="224" t="s">
        <v>140</v>
      </c>
      <c r="G103" s="222"/>
      <c r="H103" s="223" t="s">
        <v>19</v>
      </c>
      <c r="I103" s="225"/>
      <c r="J103" s="222"/>
      <c r="K103" s="222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138</v>
      </c>
      <c r="AU103" s="230" t="s">
        <v>84</v>
      </c>
      <c r="AV103" s="13" t="s">
        <v>82</v>
      </c>
      <c r="AW103" s="13" t="s">
        <v>35</v>
      </c>
      <c r="AX103" s="13" t="s">
        <v>74</v>
      </c>
      <c r="AY103" s="230" t="s">
        <v>125</v>
      </c>
    </row>
    <row r="104" s="14" customFormat="1">
      <c r="A104" s="14"/>
      <c r="B104" s="231"/>
      <c r="C104" s="232"/>
      <c r="D104" s="214" t="s">
        <v>138</v>
      </c>
      <c r="E104" s="233" t="s">
        <v>19</v>
      </c>
      <c r="F104" s="234" t="s">
        <v>141</v>
      </c>
      <c r="G104" s="232"/>
      <c r="H104" s="235">
        <v>120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1" t="s">
        <v>138</v>
      </c>
      <c r="AU104" s="241" t="s">
        <v>84</v>
      </c>
      <c r="AV104" s="14" t="s">
        <v>84</v>
      </c>
      <c r="AW104" s="14" t="s">
        <v>35</v>
      </c>
      <c r="AX104" s="14" t="s">
        <v>82</v>
      </c>
      <c r="AY104" s="241" t="s">
        <v>125</v>
      </c>
    </row>
    <row r="105" s="2" customFormat="1" ht="16.5" customHeight="1">
      <c r="A105" s="39"/>
      <c r="B105" s="40"/>
      <c r="C105" s="201" t="s">
        <v>84</v>
      </c>
      <c r="D105" s="201" t="s">
        <v>127</v>
      </c>
      <c r="E105" s="202" t="s">
        <v>142</v>
      </c>
      <c r="F105" s="203" t="s">
        <v>143</v>
      </c>
      <c r="G105" s="204" t="s">
        <v>130</v>
      </c>
      <c r="H105" s="205">
        <v>335</v>
      </c>
      <c r="I105" s="206"/>
      <c r="J105" s="207">
        <f>ROUND(I105*H105,2)</f>
        <v>0</v>
      </c>
      <c r="K105" s="203" t="s">
        <v>131</v>
      </c>
      <c r="L105" s="45"/>
      <c r="M105" s="208" t="s">
        <v>19</v>
      </c>
      <c r="N105" s="209" t="s">
        <v>45</v>
      </c>
      <c r="O105" s="8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132</v>
      </c>
      <c r="AT105" s="212" t="s">
        <v>127</v>
      </c>
      <c r="AU105" s="212" t="s">
        <v>84</v>
      </c>
      <c r="AY105" s="18" t="s">
        <v>125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82</v>
      </c>
      <c r="BK105" s="213">
        <f>ROUND(I105*H105,2)</f>
        <v>0</v>
      </c>
      <c r="BL105" s="18" t="s">
        <v>132</v>
      </c>
      <c r="BM105" s="212" t="s">
        <v>144</v>
      </c>
    </row>
    <row r="106" s="2" customFormat="1">
      <c r="A106" s="39"/>
      <c r="B106" s="40"/>
      <c r="C106" s="41"/>
      <c r="D106" s="214" t="s">
        <v>134</v>
      </c>
      <c r="E106" s="41"/>
      <c r="F106" s="215" t="s">
        <v>145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134</v>
      </c>
      <c r="AU106" s="18" t="s">
        <v>84</v>
      </c>
    </row>
    <row r="107" s="2" customFormat="1">
      <c r="A107" s="39"/>
      <c r="B107" s="40"/>
      <c r="C107" s="41"/>
      <c r="D107" s="219" t="s">
        <v>136</v>
      </c>
      <c r="E107" s="41"/>
      <c r="F107" s="220" t="s">
        <v>146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136</v>
      </c>
      <c r="AU107" s="18" t="s">
        <v>84</v>
      </c>
    </row>
    <row r="108" s="13" customFormat="1">
      <c r="A108" s="13"/>
      <c r="B108" s="221"/>
      <c r="C108" s="222"/>
      <c r="D108" s="214" t="s">
        <v>138</v>
      </c>
      <c r="E108" s="223" t="s">
        <v>19</v>
      </c>
      <c r="F108" s="224" t="s">
        <v>139</v>
      </c>
      <c r="G108" s="222"/>
      <c r="H108" s="223" t="s">
        <v>19</v>
      </c>
      <c r="I108" s="225"/>
      <c r="J108" s="222"/>
      <c r="K108" s="222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138</v>
      </c>
      <c r="AU108" s="230" t="s">
        <v>84</v>
      </c>
      <c r="AV108" s="13" t="s">
        <v>82</v>
      </c>
      <c r="AW108" s="13" t="s">
        <v>35</v>
      </c>
      <c r="AX108" s="13" t="s">
        <v>74</v>
      </c>
      <c r="AY108" s="230" t="s">
        <v>125</v>
      </c>
    </row>
    <row r="109" s="13" customFormat="1">
      <c r="A109" s="13"/>
      <c r="B109" s="221"/>
      <c r="C109" s="222"/>
      <c r="D109" s="214" t="s">
        <v>138</v>
      </c>
      <c r="E109" s="223" t="s">
        <v>19</v>
      </c>
      <c r="F109" s="224" t="s">
        <v>140</v>
      </c>
      <c r="G109" s="222"/>
      <c r="H109" s="223" t="s">
        <v>19</v>
      </c>
      <c r="I109" s="225"/>
      <c r="J109" s="222"/>
      <c r="K109" s="222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138</v>
      </c>
      <c r="AU109" s="230" t="s">
        <v>84</v>
      </c>
      <c r="AV109" s="13" t="s">
        <v>82</v>
      </c>
      <c r="AW109" s="13" t="s">
        <v>35</v>
      </c>
      <c r="AX109" s="13" t="s">
        <v>74</v>
      </c>
      <c r="AY109" s="230" t="s">
        <v>125</v>
      </c>
    </row>
    <row r="110" s="14" customFormat="1">
      <c r="A110" s="14"/>
      <c r="B110" s="231"/>
      <c r="C110" s="232"/>
      <c r="D110" s="214" t="s">
        <v>138</v>
      </c>
      <c r="E110" s="233" t="s">
        <v>19</v>
      </c>
      <c r="F110" s="234" t="s">
        <v>147</v>
      </c>
      <c r="G110" s="232"/>
      <c r="H110" s="235">
        <v>335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138</v>
      </c>
      <c r="AU110" s="241" t="s">
        <v>84</v>
      </c>
      <c r="AV110" s="14" t="s">
        <v>84</v>
      </c>
      <c r="AW110" s="14" t="s">
        <v>35</v>
      </c>
      <c r="AX110" s="14" t="s">
        <v>82</v>
      </c>
      <c r="AY110" s="241" t="s">
        <v>125</v>
      </c>
    </row>
    <row r="111" s="2" customFormat="1" ht="24.15" customHeight="1">
      <c r="A111" s="39"/>
      <c r="B111" s="40"/>
      <c r="C111" s="201" t="s">
        <v>148</v>
      </c>
      <c r="D111" s="201" t="s">
        <v>127</v>
      </c>
      <c r="E111" s="202" t="s">
        <v>149</v>
      </c>
      <c r="F111" s="203" t="s">
        <v>150</v>
      </c>
      <c r="G111" s="204" t="s">
        <v>130</v>
      </c>
      <c r="H111" s="205">
        <v>150</v>
      </c>
      <c r="I111" s="206"/>
      <c r="J111" s="207">
        <f>ROUND(I111*H111,2)</f>
        <v>0</v>
      </c>
      <c r="K111" s="203" t="s">
        <v>131</v>
      </c>
      <c r="L111" s="45"/>
      <c r="M111" s="208" t="s">
        <v>19</v>
      </c>
      <c r="N111" s="209" t="s">
        <v>45</v>
      </c>
      <c r="O111" s="85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2" t="s">
        <v>132</v>
      </c>
      <c r="AT111" s="212" t="s">
        <v>127</v>
      </c>
      <c r="AU111" s="212" t="s">
        <v>84</v>
      </c>
      <c r="AY111" s="18" t="s">
        <v>125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8" t="s">
        <v>82</v>
      </c>
      <c r="BK111" s="213">
        <f>ROUND(I111*H111,2)</f>
        <v>0</v>
      </c>
      <c r="BL111" s="18" t="s">
        <v>132</v>
      </c>
      <c r="BM111" s="212" t="s">
        <v>151</v>
      </c>
    </row>
    <row r="112" s="2" customFormat="1">
      <c r="A112" s="39"/>
      <c r="B112" s="40"/>
      <c r="C112" s="41"/>
      <c r="D112" s="214" t="s">
        <v>134</v>
      </c>
      <c r="E112" s="41"/>
      <c r="F112" s="215" t="s">
        <v>152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134</v>
      </c>
      <c r="AU112" s="18" t="s">
        <v>84</v>
      </c>
    </row>
    <row r="113" s="2" customFormat="1">
      <c r="A113" s="39"/>
      <c r="B113" s="40"/>
      <c r="C113" s="41"/>
      <c r="D113" s="219" t="s">
        <v>136</v>
      </c>
      <c r="E113" s="41"/>
      <c r="F113" s="220" t="s">
        <v>153</v>
      </c>
      <c r="G113" s="41"/>
      <c r="H113" s="41"/>
      <c r="I113" s="216"/>
      <c r="J113" s="41"/>
      <c r="K113" s="41"/>
      <c r="L113" s="45"/>
      <c r="M113" s="217"/>
      <c r="N113" s="218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136</v>
      </c>
      <c r="AU113" s="18" t="s">
        <v>84</v>
      </c>
    </row>
    <row r="114" s="13" customFormat="1">
      <c r="A114" s="13"/>
      <c r="B114" s="221"/>
      <c r="C114" s="222"/>
      <c r="D114" s="214" t="s">
        <v>138</v>
      </c>
      <c r="E114" s="223" t="s">
        <v>19</v>
      </c>
      <c r="F114" s="224" t="s">
        <v>154</v>
      </c>
      <c r="G114" s="222"/>
      <c r="H114" s="223" t="s">
        <v>19</v>
      </c>
      <c r="I114" s="225"/>
      <c r="J114" s="222"/>
      <c r="K114" s="222"/>
      <c r="L114" s="226"/>
      <c r="M114" s="227"/>
      <c r="N114" s="228"/>
      <c r="O114" s="228"/>
      <c r="P114" s="228"/>
      <c r="Q114" s="228"/>
      <c r="R114" s="228"/>
      <c r="S114" s="228"/>
      <c r="T114" s="22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0" t="s">
        <v>138</v>
      </c>
      <c r="AU114" s="230" t="s">
        <v>84</v>
      </c>
      <c r="AV114" s="13" t="s">
        <v>82</v>
      </c>
      <c r="AW114" s="13" t="s">
        <v>35</v>
      </c>
      <c r="AX114" s="13" t="s">
        <v>74</v>
      </c>
      <c r="AY114" s="230" t="s">
        <v>125</v>
      </c>
    </row>
    <row r="115" s="14" customFormat="1">
      <c r="A115" s="14"/>
      <c r="B115" s="231"/>
      <c r="C115" s="232"/>
      <c r="D115" s="214" t="s">
        <v>138</v>
      </c>
      <c r="E115" s="233" t="s">
        <v>19</v>
      </c>
      <c r="F115" s="234" t="s">
        <v>155</v>
      </c>
      <c r="G115" s="232"/>
      <c r="H115" s="235">
        <v>150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138</v>
      </c>
      <c r="AU115" s="241" t="s">
        <v>84</v>
      </c>
      <c r="AV115" s="14" t="s">
        <v>84</v>
      </c>
      <c r="AW115" s="14" t="s">
        <v>35</v>
      </c>
      <c r="AX115" s="14" t="s">
        <v>82</v>
      </c>
      <c r="AY115" s="241" t="s">
        <v>125</v>
      </c>
    </row>
    <row r="116" s="2" customFormat="1" ht="16.5" customHeight="1">
      <c r="A116" s="39"/>
      <c r="B116" s="40"/>
      <c r="C116" s="201" t="s">
        <v>132</v>
      </c>
      <c r="D116" s="201" t="s">
        <v>127</v>
      </c>
      <c r="E116" s="202" t="s">
        <v>156</v>
      </c>
      <c r="F116" s="203" t="s">
        <v>157</v>
      </c>
      <c r="G116" s="204" t="s">
        <v>158</v>
      </c>
      <c r="H116" s="205">
        <v>2</v>
      </c>
      <c r="I116" s="206"/>
      <c r="J116" s="207">
        <f>ROUND(I116*H116,2)</f>
        <v>0</v>
      </c>
      <c r="K116" s="203" t="s">
        <v>131</v>
      </c>
      <c r="L116" s="45"/>
      <c r="M116" s="208" t="s">
        <v>19</v>
      </c>
      <c r="N116" s="209" t="s">
        <v>45</v>
      </c>
      <c r="O116" s="85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132</v>
      </c>
      <c r="AT116" s="212" t="s">
        <v>127</v>
      </c>
      <c r="AU116" s="212" t="s">
        <v>84</v>
      </c>
      <c r="AY116" s="18" t="s">
        <v>125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82</v>
      </c>
      <c r="BK116" s="213">
        <f>ROUND(I116*H116,2)</f>
        <v>0</v>
      </c>
      <c r="BL116" s="18" t="s">
        <v>132</v>
      </c>
      <c r="BM116" s="212" t="s">
        <v>159</v>
      </c>
    </row>
    <row r="117" s="2" customFormat="1">
      <c r="A117" s="39"/>
      <c r="B117" s="40"/>
      <c r="C117" s="41"/>
      <c r="D117" s="214" t="s">
        <v>134</v>
      </c>
      <c r="E117" s="41"/>
      <c r="F117" s="215" t="s">
        <v>160</v>
      </c>
      <c r="G117" s="41"/>
      <c r="H117" s="41"/>
      <c r="I117" s="216"/>
      <c r="J117" s="41"/>
      <c r="K117" s="41"/>
      <c r="L117" s="45"/>
      <c r="M117" s="217"/>
      <c r="N117" s="21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84</v>
      </c>
    </row>
    <row r="118" s="2" customFormat="1">
      <c r="A118" s="39"/>
      <c r="B118" s="40"/>
      <c r="C118" s="41"/>
      <c r="D118" s="219" t="s">
        <v>136</v>
      </c>
      <c r="E118" s="41"/>
      <c r="F118" s="220" t="s">
        <v>161</v>
      </c>
      <c r="G118" s="41"/>
      <c r="H118" s="41"/>
      <c r="I118" s="216"/>
      <c r="J118" s="41"/>
      <c r="K118" s="41"/>
      <c r="L118" s="45"/>
      <c r="M118" s="217"/>
      <c r="N118" s="21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84</v>
      </c>
    </row>
    <row r="119" s="13" customFormat="1">
      <c r="A119" s="13"/>
      <c r="B119" s="221"/>
      <c r="C119" s="222"/>
      <c r="D119" s="214" t="s">
        <v>138</v>
      </c>
      <c r="E119" s="223" t="s">
        <v>19</v>
      </c>
      <c r="F119" s="224" t="s">
        <v>162</v>
      </c>
      <c r="G119" s="222"/>
      <c r="H119" s="223" t="s">
        <v>19</v>
      </c>
      <c r="I119" s="225"/>
      <c r="J119" s="222"/>
      <c r="K119" s="222"/>
      <c r="L119" s="226"/>
      <c r="M119" s="227"/>
      <c r="N119" s="228"/>
      <c r="O119" s="228"/>
      <c r="P119" s="228"/>
      <c r="Q119" s="228"/>
      <c r="R119" s="228"/>
      <c r="S119" s="228"/>
      <c r="T119" s="22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0" t="s">
        <v>138</v>
      </c>
      <c r="AU119" s="230" t="s">
        <v>84</v>
      </c>
      <c r="AV119" s="13" t="s">
        <v>82</v>
      </c>
      <c r="AW119" s="13" t="s">
        <v>35</v>
      </c>
      <c r="AX119" s="13" t="s">
        <v>74</v>
      </c>
      <c r="AY119" s="230" t="s">
        <v>125</v>
      </c>
    </row>
    <row r="120" s="14" customFormat="1">
      <c r="A120" s="14"/>
      <c r="B120" s="231"/>
      <c r="C120" s="232"/>
      <c r="D120" s="214" t="s">
        <v>138</v>
      </c>
      <c r="E120" s="233" t="s">
        <v>19</v>
      </c>
      <c r="F120" s="234" t="s">
        <v>84</v>
      </c>
      <c r="G120" s="232"/>
      <c r="H120" s="235">
        <v>2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138</v>
      </c>
      <c r="AU120" s="241" t="s">
        <v>84</v>
      </c>
      <c r="AV120" s="14" t="s">
        <v>84</v>
      </c>
      <c r="AW120" s="14" t="s">
        <v>35</v>
      </c>
      <c r="AX120" s="14" t="s">
        <v>82</v>
      </c>
      <c r="AY120" s="241" t="s">
        <v>125</v>
      </c>
    </row>
    <row r="121" s="13" customFormat="1">
      <c r="A121" s="13"/>
      <c r="B121" s="221"/>
      <c r="C121" s="222"/>
      <c r="D121" s="214" t="s">
        <v>138</v>
      </c>
      <c r="E121" s="223" t="s">
        <v>19</v>
      </c>
      <c r="F121" s="224" t="s">
        <v>163</v>
      </c>
      <c r="G121" s="222"/>
      <c r="H121" s="223" t="s">
        <v>19</v>
      </c>
      <c r="I121" s="225"/>
      <c r="J121" s="222"/>
      <c r="K121" s="222"/>
      <c r="L121" s="226"/>
      <c r="M121" s="227"/>
      <c r="N121" s="228"/>
      <c r="O121" s="228"/>
      <c r="P121" s="228"/>
      <c r="Q121" s="228"/>
      <c r="R121" s="228"/>
      <c r="S121" s="228"/>
      <c r="T121" s="22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0" t="s">
        <v>138</v>
      </c>
      <c r="AU121" s="230" t="s">
        <v>84</v>
      </c>
      <c r="AV121" s="13" t="s">
        <v>82</v>
      </c>
      <c r="AW121" s="13" t="s">
        <v>35</v>
      </c>
      <c r="AX121" s="13" t="s">
        <v>74</v>
      </c>
      <c r="AY121" s="230" t="s">
        <v>125</v>
      </c>
    </row>
    <row r="122" s="2" customFormat="1" ht="16.5" customHeight="1">
      <c r="A122" s="39"/>
      <c r="B122" s="40"/>
      <c r="C122" s="201" t="s">
        <v>164</v>
      </c>
      <c r="D122" s="201" t="s">
        <v>127</v>
      </c>
      <c r="E122" s="202" t="s">
        <v>165</v>
      </c>
      <c r="F122" s="203" t="s">
        <v>166</v>
      </c>
      <c r="G122" s="204" t="s">
        <v>158</v>
      </c>
      <c r="H122" s="205">
        <v>1</v>
      </c>
      <c r="I122" s="206"/>
      <c r="J122" s="207">
        <f>ROUND(I122*H122,2)</f>
        <v>0</v>
      </c>
      <c r="K122" s="203" t="s">
        <v>131</v>
      </c>
      <c r="L122" s="45"/>
      <c r="M122" s="208" t="s">
        <v>19</v>
      </c>
      <c r="N122" s="209" t="s">
        <v>45</v>
      </c>
      <c r="O122" s="85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2" t="s">
        <v>132</v>
      </c>
      <c r="AT122" s="212" t="s">
        <v>127</v>
      </c>
      <c r="AU122" s="212" t="s">
        <v>84</v>
      </c>
      <c r="AY122" s="18" t="s">
        <v>125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8" t="s">
        <v>82</v>
      </c>
      <c r="BK122" s="213">
        <f>ROUND(I122*H122,2)</f>
        <v>0</v>
      </c>
      <c r="BL122" s="18" t="s">
        <v>132</v>
      </c>
      <c r="BM122" s="212" t="s">
        <v>167</v>
      </c>
    </row>
    <row r="123" s="2" customFormat="1">
      <c r="A123" s="39"/>
      <c r="B123" s="40"/>
      <c r="C123" s="41"/>
      <c r="D123" s="214" t="s">
        <v>134</v>
      </c>
      <c r="E123" s="41"/>
      <c r="F123" s="215" t="s">
        <v>168</v>
      </c>
      <c r="G123" s="41"/>
      <c r="H123" s="41"/>
      <c r="I123" s="216"/>
      <c r="J123" s="41"/>
      <c r="K123" s="41"/>
      <c r="L123" s="45"/>
      <c r="M123" s="217"/>
      <c r="N123" s="21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134</v>
      </c>
      <c r="AU123" s="18" t="s">
        <v>84</v>
      </c>
    </row>
    <row r="124" s="2" customFormat="1">
      <c r="A124" s="39"/>
      <c r="B124" s="40"/>
      <c r="C124" s="41"/>
      <c r="D124" s="219" t="s">
        <v>136</v>
      </c>
      <c r="E124" s="41"/>
      <c r="F124" s="220" t="s">
        <v>169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84</v>
      </c>
    </row>
    <row r="125" s="13" customFormat="1">
      <c r="A125" s="13"/>
      <c r="B125" s="221"/>
      <c r="C125" s="222"/>
      <c r="D125" s="214" t="s">
        <v>138</v>
      </c>
      <c r="E125" s="223" t="s">
        <v>19</v>
      </c>
      <c r="F125" s="224" t="s">
        <v>162</v>
      </c>
      <c r="G125" s="222"/>
      <c r="H125" s="223" t="s">
        <v>19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138</v>
      </c>
      <c r="AU125" s="230" t="s">
        <v>84</v>
      </c>
      <c r="AV125" s="13" t="s">
        <v>82</v>
      </c>
      <c r="AW125" s="13" t="s">
        <v>35</v>
      </c>
      <c r="AX125" s="13" t="s">
        <v>74</v>
      </c>
      <c r="AY125" s="230" t="s">
        <v>125</v>
      </c>
    </row>
    <row r="126" s="14" customFormat="1">
      <c r="A126" s="14"/>
      <c r="B126" s="231"/>
      <c r="C126" s="232"/>
      <c r="D126" s="214" t="s">
        <v>138</v>
      </c>
      <c r="E126" s="233" t="s">
        <v>19</v>
      </c>
      <c r="F126" s="234" t="s">
        <v>82</v>
      </c>
      <c r="G126" s="232"/>
      <c r="H126" s="235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138</v>
      </c>
      <c r="AU126" s="241" t="s">
        <v>84</v>
      </c>
      <c r="AV126" s="14" t="s">
        <v>84</v>
      </c>
      <c r="AW126" s="14" t="s">
        <v>35</v>
      </c>
      <c r="AX126" s="14" t="s">
        <v>82</v>
      </c>
      <c r="AY126" s="241" t="s">
        <v>125</v>
      </c>
    </row>
    <row r="127" s="13" customFormat="1">
      <c r="A127" s="13"/>
      <c r="B127" s="221"/>
      <c r="C127" s="222"/>
      <c r="D127" s="214" t="s">
        <v>138</v>
      </c>
      <c r="E127" s="223" t="s">
        <v>19</v>
      </c>
      <c r="F127" s="224" t="s">
        <v>163</v>
      </c>
      <c r="G127" s="222"/>
      <c r="H127" s="223" t="s">
        <v>19</v>
      </c>
      <c r="I127" s="225"/>
      <c r="J127" s="222"/>
      <c r="K127" s="222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138</v>
      </c>
      <c r="AU127" s="230" t="s">
        <v>84</v>
      </c>
      <c r="AV127" s="13" t="s">
        <v>82</v>
      </c>
      <c r="AW127" s="13" t="s">
        <v>35</v>
      </c>
      <c r="AX127" s="13" t="s">
        <v>74</v>
      </c>
      <c r="AY127" s="230" t="s">
        <v>125</v>
      </c>
    </row>
    <row r="128" s="2" customFormat="1" ht="16.5" customHeight="1">
      <c r="A128" s="39"/>
      <c r="B128" s="40"/>
      <c r="C128" s="201" t="s">
        <v>170</v>
      </c>
      <c r="D128" s="201" t="s">
        <v>127</v>
      </c>
      <c r="E128" s="202" t="s">
        <v>171</v>
      </c>
      <c r="F128" s="203" t="s">
        <v>172</v>
      </c>
      <c r="G128" s="204" t="s">
        <v>158</v>
      </c>
      <c r="H128" s="205">
        <v>2</v>
      </c>
      <c r="I128" s="206"/>
      <c r="J128" s="207">
        <f>ROUND(I128*H128,2)</f>
        <v>0</v>
      </c>
      <c r="K128" s="203" t="s">
        <v>131</v>
      </c>
      <c r="L128" s="45"/>
      <c r="M128" s="208" t="s">
        <v>19</v>
      </c>
      <c r="N128" s="209" t="s">
        <v>45</v>
      </c>
      <c r="O128" s="85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2" t="s">
        <v>132</v>
      </c>
      <c r="AT128" s="212" t="s">
        <v>127</v>
      </c>
      <c r="AU128" s="212" t="s">
        <v>84</v>
      </c>
      <c r="AY128" s="18" t="s">
        <v>125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8" t="s">
        <v>82</v>
      </c>
      <c r="BK128" s="213">
        <f>ROUND(I128*H128,2)</f>
        <v>0</v>
      </c>
      <c r="BL128" s="18" t="s">
        <v>132</v>
      </c>
      <c r="BM128" s="212" t="s">
        <v>173</v>
      </c>
    </row>
    <row r="129" s="2" customFormat="1">
      <c r="A129" s="39"/>
      <c r="B129" s="40"/>
      <c r="C129" s="41"/>
      <c r="D129" s="214" t="s">
        <v>134</v>
      </c>
      <c r="E129" s="41"/>
      <c r="F129" s="215" t="s">
        <v>174</v>
      </c>
      <c r="G129" s="41"/>
      <c r="H129" s="41"/>
      <c r="I129" s="216"/>
      <c r="J129" s="41"/>
      <c r="K129" s="41"/>
      <c r="L129" s="45"/>
      <c r="M129" s="217"/>
      <c r="N129" s="21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84</v>
      </c>
    </row>
    <row r="130" s="2" customFormat="1">
      <c r="A130" s="39"/>
      <c r="B130" s="40"/>
      <c r="C130" s="41"/>
      <c r="D130" s="219" t="s">
        <v>136</v>
      </c>
      <c r="E130" s="41"/>
      <c r="F130" s="220" t="s">
        <v>175</v>
      </c>
      <c r="G130" s="41"/>
      <c r="H130" s="41"/>
      <c r="I130" s="216"/>
      <c r="J130" s="41"/>
      <c r="K130" s="41"/>
      <c r="L130" s="45"/>
      <c r="M130" s="217"/>
      <c r="N130" s="218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84</v>
      </c>
    </row>
    <row r="131" s="13" customFormat="1">
      <c r="A131" s="13"/>
      <c r="B131" s="221"/>
      <c r="C131" s="222"/>
      <c r="D131" s="214" t="s">
        <v>138</v>
      </c>
      <c r="E131" s="223" t="s">
        <v>19</v>
      </c>
      <c r="F131" s="224" t="s">
        <v>162</v>
      </c>
      <c r="G131" s="222"/>
      <c r="H131" s="223" t="s">
        <v>19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138</v>
      </c>
      <c r="AU131" s="230" t="s">
        <v>84</v>
      </c>
      <c r="AV131" s="13" t="s">
        <v>82</v>
      </c>
      <c r="AW131" s="13" t="s">
        <v>35</v>
      </c>
      <c r="AX131" s="13" t="s">
        <v>74</v>
      </c>
      <c r="AY131" s="230" t="s">
        <v>125</v>
      </c>
    </row>
    <row r="132" s="14" customFormat="1">
      <c r="A132" s="14"/>
      <c r="B132" s="231"/>
      <c r="C132" s="232"/>
      <c r="D132" s="214" t="s">
        <v>138</v>
      </c>
      <c r="E132" s="233" t="s">
        <v>19</v>
      </c>
      <c r="F132" s="234" t="s">
        <v>84</v>
      </c>
      <c r="G132" s="232"/>
      <c r="H132" s="235">
        <v>2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138</v>
      </c>
      <c r="AU132" s="241" t="s">
        <v>84</v>
      </c>
      <c r="AV132" s="14" t="s">
        <v>84</v>
      </c>
      <c r="AW132" s="14" t="s">
        <v>35</v>
      </c>
      <c r="AX132" s="14" t="s">
        <v>82</v>
      </c>
      <c r="AY132" s="241" t="s">
        <v>125</v>
      </c>
    </row>
    <row r="133" s="2" customFormat="1" ht="21.75" customHeight="1">
      <c r="A133" s="39"/>
      <c r="B133" s="40"/>
      <c r="C133" s="201" t="s">
        <v>176</v>
      </c>
      <c r="D133" s="201" t="s">
        <v>127</v>
      </c>
      <c r="E133" s="202" t="s">
        <v>177</v>
      </c>
      <c r="F133" s="203" t="s">
        <v>178</v>
      </c>
      <c r="G133" s="204" t="s">
        <v>158</v>
      </c>
      <c r="H133" s="205">
        <v>1</v>
      </c>
      <c r="I133" s="206"/>
      <c r="J133" s="207">
        <f>ROUND(I133*H133,2)</f>
        <v>0</v>
      </c>
      <c r="K133" s="203" t="s">
        <v>131</v>
      </c>
      <c r="L133" s="45"/>
      <c r="M133" s="208" t="s">
        <v>19</v>
      </c>
      <c r="N133" s="209" t="s">
        <v>45</v>
      </c>
      <c r="O133" s="85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2" t="s">
        <v>132</v>
      </c>
      <c r="AT133" s="212" t="s">
        <v>127</v>
      </c>
      <c r="AU133" s="212" t="s">
        <v>84</v>
      </c>
      <c r="AY133" s="18" t="s">
        <v>125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8" t="s">
        <v>82</v>
      </c>
      <c r="BK133" s="213">
        <f>ROUND(I133*H133,2)</f>
        <v>0</v>
      </c>
      <c r="BL133" s="18" t="s">
        <v>132</v>
      </c>
      <c r="BM133" s="212" t="s">
        <v>179</v>
      </c>
    </row>
    <row r="134" s="2" customFormat="1">
      <c r="A134" s="39"/>
      <c r="B134" s="40"/>
      <c r="C134" s="41"/>
      <c r="D134" s="214" t="s">
        <v>134</v>
      </c>
      <c r="E134" s="41"/>
      <c r="F134" s="215" t="s">
        <v>180</v>
      </c>
      <c r="G134" s="41"/>
      <c r="H134" s="41"/>
      <c r="I134" s="216"/>
      <c r="J134" s="41"/>
      <c r="K134" s="41"/>
      <c r="L134" s="45"/>
      <c r="M134" s="217"/>
      <c r="N134" s="21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134</v>
      </c>
      <c r="AU134" s="18" t="s">
        <v>84</v>
      </c>
    </row>
    <row r="135" s="2" customFormat="1">
      <c r="A135" s="39"/>
      <c r="B135" s="40"/>
      <c r="C135" s="41"/>
      <c r="D135" s="219" t="s">
        <v>136</v>
      </c>
      <c r="E135" s="41"/>
      <c r="F135" s="220" t="s">
        <v>181</v>
      </c>
      <c r="G135" s="41"/>
      <c r="H135" s="41"/>
      <c r="I135" s="216"/>
      <c r="J135" s="41"/>
      <c r="K135" s="41"/>
      <c r="L135" s="45"/>
      <c r="M135" s="217"/>
      <c r="N135" s="218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136</v>
      </c>
      <c r="AU135" s="18" t="s">
        <v>84</v>
      </c>
    </row>
    <row r="136" s="13" customFormat="1">
      <c r="A136" s="13"/>
      <c r="B136" s="221"/>
      <c r="C136" s="222"/>
      <c r="D136" s="214" t="s">
        <v>138</v>
      </c>
      <c r="E136" s="223" t="s">
        <v>19</v>
      </c>
      <c r="F136" s="224" t="s">
        <v>162</v>
      </c>
      <c r="G136" s="222"/>
      <c r="H136" s="223" t="s">
        <v>19</v>
      </c>
      <c r="I136" s="225"/>
      <c r="J136" s="222"/>
      <c r="K136" s="222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138</v>
      </c>
      <c r="AU136" s="230" t="s">
        <v>84</v>
      </c>
      <c r="AV136" s="13" t="s">
        <v>82</v>
      </c>
      <c r="AW136" s="13" t="s">
        <v>35</v>
      </c>
      <c r="AX136" s="13" t="s">
        <v>74</v>
      </c>
      <c r="AY136" s="230" t="s">
        <v>125</v>
      </c>
    </row>
    <row r="137" s="14" customFormat="1">
      <c r="A137" s="14"/>
      <c r="B137" s="231"/>
      <c r="C137" s="232"/>
      <c r="D137" s="214" t="s">
        <v>138</v>
      </c>
      <c r="E137" s="233" t="s">
        <v>19</v>
      </c>
      <c r="F137" s="234" t="s">
        <v>82</v>
      </c>
      <c r="G137" s="232"/>
      <c r="H137" s="235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138</v>
      </c>
      <c r="AU137" s="241" t="s">
        <v>84</v>
      </c>
      <c r="AV137" s="14" t="s">
        <v>84</v>
      </c>
      <c r="AW137" s="14" t="s">
        <v>35</v>
      </c>
      <c r="AX137" s="14" t="s">
        <v>82</v>
      </c>
      <c r="AY137" s="241" t="s">
        <v>125</v>
      </c>
    </row>
    <row r="138" s="2" customFormat="1" ht="16.5" customHeight="1">
      <c r="A138" s="39"/>
      <c r="B138" s="40"/>
      <c r="C138" s="201" t="s">
        <v>182</v>
      </c>
      <c r="D138" s="201" t="s">
        <v>127</v>
      </c>
      <c r="E138" s="202" t="s">
        <v>183</v>
      </c>
      <c r="F138" s="203" t="s">
        <v>184</v>
      </c>
      <c r="G138" s="204" t="s">
        <v>130</v>
      </c>
      <c r="H138" s="205">
        <v>150</v>
      </c>
      <c r="I138" s="206"/>
      <c r="J138" s="207">
        <f>ROUND(I138*H138,2)</f>
        <v>0</v>
      </c>
      <c r="K138" s="203" t="s">
        <v>131</v>
      </c>
      <c r="L138" s="45"/>
      <c r="M138" s="208" t="s">
        <v>19</v>
      </c>
      <c r="N138" s="209" t="s">
        <v>45</v>
      </c>
      <c r="O138" s="85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2" t="s">
        <v>132</v>
      </c>
      <c r="AT138" s="212" t="s">
        <v>127</v>
      </c>
      <c r="AU138" s="212" t="s">
        <v>84</v>
      </c>
      <c r="AY138" s="18" t="s">
        <v>125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8" t="s">
        <v>82</v>
      </c>
      <c r="BK138" s="213">
        <f>ROUND(I138*H138,2)</f>
        <v>0</v>
      </c>
      <c r="BL138" s="18" t="s">
        <v>132</v>
      </c>
      <c r="BM138" s="212" t="s">
        <v>185</v>
      </c>
    </row>
    <row r="139" s="2" customFormat="1">
      <c r="A139" s="39"/>
      <c r="B139" s="40"/>
      <c r="C139" s="41"/>
      <c r="D139" s="214" t="s">
        <v>134</v>
      </c>
      <c r="E139" s="41"/>
      <c r="F139" s="215" t="s">
        <v>186</v>
      </c>
      <c r="G139" s="41"/>
      <c r="H139" s="41"/>
      <c r="I139" s="216"/>
      <c r="J139" s="41"/>
      <c r="K139" s="41"/>
      <c r="L139" s="45"/>
      <c r="M139" s="217"/>
      <c r="N139" s="218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84</v>
      </c>
    </row>
    <row r="140" s="2" customFormat="1">
      <c r="A140" s="39"/>
      <c r="B140" s="40"/>
      <c r="C140" s="41"/>
      <c r="D140" s="219" t="s">
        <v>136</v>
      </c>
      <c r="E140" s="41"/>
      <c r="F140" s="220" t="s">
        <v>187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84</v>
      </c>
    </row>
    <row r="141" s="13" customFormat="1">
      <c r="A141" s="13"/>
      <c r="B141" s="221"/>
      <c r="C141" s="222"/>
      <c r="D141" s="214" t="s">
        <v>138</v>
      </c>
      <c r="E141" s="223" t="s">
        <v>19</v>
      </c>
      <c r="F141" s="224" t="s">
        <v>188</v>
      </c>
      <c r="G141" s="222"/>
      <c r="H141" s="223" t="s">
        <v>19</v>
      </c>
      <c r="I141" s="225"/>
      <c r="J141" s="222"/>
      <c r="K141" s="222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138</v>
      </c>
      <c r="AU141" s="230" t="s">
        <v>84</v>
      </c>
      <c r="AV141" s="13" t="s">
        <v>82</v>
      </c>
      <c r="AW141" s="13" t="s">
        <v>35</v>
      </c>
      <c r="AX141" s="13" t="s">
        <v>74</v>
      </c>
      <c r="AY141" s="230" t="s">
        <v>125</v>
      </c>
    </row>
    <row r="142" s="14" customFormat="1">
      <c r="A142" s="14"/>
      <c r="B142" s="231"/>
      <c r="C142" s="232"/>
      <c r="D142" s="214" t="s">
        <v>138</v>
      </c>
      <c r="E142" s="233" t="s">
        <v>19</v>
      </c>
      <c r="F142" s="234" t="s">
        <v>155</v>
      </c>
      <c r="G142" s="232"/>
      <c r="H142" s="235">
        <v>150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138</v>
      </c>
      <c r="AU142" s="241" t="s">
        <v>84</v>
      </c>
      <c r="AV142" s="14" t="s">
        <v>84</v>
      </c>
      <c r="AW142" s="14" t="s">
        <v>35</v>
      </c>
      <c r="AX142" s="14" t="s">
        <v>82</v>
      </c>
      <c r="AY142" s="241" t="s">
        <v>125</v>
      </c>
    </row>
    <row r="143" s="2" customFormat="1" ht="21.75" customHeight="1">
      <c r="A143" s="39"/>
      <c r="B143" s="40"/>
      <c r="C143" s="201" t="s">
        <v>189</v>
      </c>
      <c r="D143" s="201" t="s">
        <v>127</v>
      </c>
      <c r="E143" s="202" t="s">
        <v>190</v>
      </c>
      <c r="F143" s="203" t="s">
        <v>191</v>
      </c>
      <c r="G143" s="204" t="s">
        <v>158</v>
      </c>
      <c r="H143" s="205">
        <v>2</v>
      </c>
      <c r="I143" s="206"/>
      <c r="J143" s="207">
        <f>ROUND(I143*H143,2)</f>
        <v>0</v>
      </c>
      <c r="K143" s="203" t="s">
        <v>131</v>
      </c>
      <c r="L143" s="45"/>
      <c r="M143" s="208" t="s">
        <v>19</v>
      </c>
      <c r="N143" s="209" t="s">
        <v>45</v>
      </c>
      <c r="O143" s="85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2" t="s">
        <v>132</v>
      </c>
      <c r="AT143" s="212" t="s">
        <v>127</v>
      </c>
      <c r="AU143" s="212" t="s">
        <v>84</v>
      </c>
      <c r="AY143" s="18" t="s">
        <v>125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8" t="s">
        <v>82</v>
      </c>
      <c r="BK143" s="213">
        <f>ROUND(I143*H143,2)</f>
        <v>0</v>
      </c>
      <c r="BL143" s="18" t="s">
        <v>132</v>
      </c>
      <c r="BM143" s="212" t="s">
        <v>192</v>
      </c>
    </row>
    <row r="144" s="2" customFormat="1">
      <c r="A144" s="39"/>
      <c r="B144" s="40"/>
      <c r="C144" s="41"/>
      <c r="D144" s="214" t="s">
        <v>134</v>
      </c>
      <c r="E144" s="41"/>
      <c r="F144" s="215" t="s">
        <v>193</v>
      </c>
      <c r="G144" s="41"/>
      <c r="H144" s="41"/>
      <c r="I144" s="216"/>
      <c r="J144" s="41"/>
      <c r="K144" s="41"/>
      <c r="L144" s="45"/>
      <c r="M144" s="217"/>
      <c r="N144" s="218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84</v>
      </c>
    </row>
    <row r="145" s="2" customFormat="1">
      <c r="A145" s="39"/>
      <c r="B145" s="40"/>
      <c r="C145" s="41"/>
      <c r="D145" s="219" t="s">
        <v>136</v>
      </c>
      <c r="E145" s="41"/>
      <c r="F145" s="220" t="s">
        <v>194</v>
      </c>
      <c r="G145" s="41"/>
      <c r="H145" s="41"/>
      <c r="I145" s="216"/>
      <c r="J145" s="41"/>
      <c r="K145" s="41"/>
      <c r="L145" s="45"/>
      <c r="M145" s="217"/>
      <c r="N145" s="218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136</v>
      </c>
      <c r="AU145" s="18" t="s">
        <v>84</v>
      </c>
    </row>
    <row r="146" s="13" customFormat="1">
      <c r="A146" s="13"/>
      <c r="B146" s="221"/>
      <c r="C146" s="222"/>
      <c r="D146" s="214" t="s">
        <v>138</v>
      </c>
      <c r="E146" s="223" t="s">
        <v>19</v>
      </c>
      <c r="F146" s="224" t="s">
        <v>162</v>
      </c>
      <c r="G146" s="222"/>
      <c r="H146" s="223" t="s">
        <v>19</v>
      </c>
      <c r="I146" s="225"/>
      <c r="J146" s="222"/>
      <c r="K146" s="222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138</v>
      </c>
      <c r="AU146" s="230" t="s">
        <v>84</v>
      </c>
      <c r="AV146" s="13" t="s">
        <v>82</v>
      </c>
      <c r="AW146" s="13" t="s">
        <v>35</v>
      </c>
      <c r="AX146" s="13" t="s">
        <v>74</v>
      </c>
      <c r="AY146" s="230" t="s">
        <v>125</v>
      </c>
    </row>
    <row r="147" s="14" customFormat="1">
      <c r="A147" s="14"/>
      <c r="B147" s="231"/>
      <c r="C147" s="232"/>
      <c r="D147" s="214" t="s">
        <v>138</v>
      </c>
      <c r="E147" s="233" t="s">
        <v>19</v>
      </c>
      <c r="F147" s="234" t="s">
        <v>84</v>
      </c>
      <c r="G147" s="232"/>
      <c r="H147" s="235">
        <v>2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138</v>
      </c>
      <c r="AU147" s="241" t="s">
        <v>84</v>
      </c>
      <c r="AV147" s="14" t="s">
        <v>84</v>
      </c>
      <c r="AW147" s="14" t="s">
        <v>35</v>
      </c>
      <c r="AX147" s="14" t="s">
        <v>82</v>
      </c>
      <c r="AY147" s="241" t="s">
        <v>125</v>
      </c>
    </row>
    <row r="148" s="2" customFormat="1" ht="21.75" customHeight="1">
      <c r="A148" s="39"/>
      <c r="B148" s="40"/>
      <c r="C148" s="201" t="s">
        <v>195</v>
      </c>
      <c r="D148" s="201" t="s">
        <v>127</v>
      </c>
      <c r="E148" s="202" t="s">
        <v>196</v>
      </c>
      <c r="F148" s="203" t="s">
        <v>197</v>
      </c>
      <c r="G148" s="204" t="s">
        <v>158</v>
      </c>
      <c r="H148" s="205">
        <v>1</v>
      </c>
      <c r="I148" s="206"/>
      <c r="J148" s="207">
        <f>ROUND(I148*H148,2)</f>
        <v>0</v>
      </c>
      <c r="K148" s="203" t="s">
        <v>131</v>
      </c>
      <c r="L148" s="45"/>
      <c r="M148" s="208" t="s">
        <v>19</v>
      </c>
      <c r="N148" s="209" t="s">
        <v>45</v>
      </c>
      <c r="O148" s="85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2" t="s">
        <v>132</v>
      </c>
      <c r="AT148" s="212" t="s">
        <v>127</v>
      </c>
      <c r="AU148" s="212" t="s">
        <v>84</v>
      </c>
      <c r="AY148" s="18" t="s">
        <v>125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8" t="s">
        <v>82</v>
      </c>
      <c r="BK148" s="213">
        <f>ROUND(I148*H148,2)</f>
        <v>0</v>
      </c>
      <c r="BL148" s="18" t="s">
        <v>132</v>
      </c>
      <c r="BM148" s="212" t="s">
        <v>198</v>
      </c>
    </row>
    <row r="149" s="2" customFormat="1">
      <c r="A149" s="39"/>
      <c r="B149" s="40"/>
      <c r="C149" s="41"/>
      <c r="D149" s="214" t="s">
        <v>134</v>
      </c>
      <c r="E149" s="41"/>
      <c r="F149" s="215" t="s">
        <v>199</v>
      </c>
      <c r="G149" s="41"/>
      <c r="H149" s="41"/>
      <c r="I149" s="216"/>
      <c r="J149" s="41"/>
      <c r="K149" s="41"/>
      <c r="L149" s="45"/>
      <c r="M149" s="217"/>
      <c r="N149" s="218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84</v>
      </c>
    </row>
    <row r="150" s="2" customFormat="1">
      <c r="A150" s="39"/>
      <c r="B150" s="40"/>
      <c r="C150" s="41"/>
      <c r="D150" s="219" t="s">
        <v>136</v>
      </c>
      <c r="E150" s="41"/>
      <c r="F150" s="220" t="s">
        <v>200</v>
      </c>
      <c r="G150" s="41"/>
      <c r="H150" s="41"/>
      <c r="I150" s="216"/>
      <c r="J150" s="41"/>
      <c r="K150" s="41"/>
      <c r="L150" s="45"/>
      <c r="M150" s="217"/>
      <c r="N150" s="21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136</v>
      </c>
      <c r="AU150" s="18" t="s">
        <v>84</v>
      </c>
    </row>
    <row r="151" s="13" customFormat="1">
      <c r="A151" s="13"/>
      <c r="B151" s="221"/>
      <c r="C151" s="222"/>
      <c r="D151" s="214" t="s">
        <v>138</v>
      </c>
      <c r="E151" s="223" t="s">
        <v>19</v>
      </c>
      <c r="F151" s="224" t="s">
        <v>188</v>
      </c>
      <c r="G151" s="222"/>
      <c r="H151" s="223" t="s">
        <v>19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0" t="s">
        <v>138</v>
      </c>
      <c r="AU151" s="230" t="s">
        <v>84</v>
      </c>
      <c r="AV151" s="13" t="s">
        <v>82</v>
      </c>
      <c r="AW151" s="13" t="s">
        <v>35</v>
      </c>
      <c r="AX151" s="13" t="s">
        <v>74</v>
      </c>
      <c r="AY151" s="230" t="s">
        <v>125</v>
      </c>
    </row>
    <row r="152" s="14" customFormat="1">
      <c r="A152" s="14"/>
      <c r="B152" s="231"/>
      <c r="C152" s="232"/>
      <c r="D152" s="214" t="s">
        <v>138</v>
      </c>
      <c r="E152" s="233" t="s">
        <v>19</v>
      </c>
      <c r="F152" s="234" t="s">
        <v>82</v>
      </c>
      <c r="G152" s="232"/>
      <c r="H152" s="235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138</v>
      </c>
      <c r="AU152" s="241" t="s">
        <v>84</v>
      </c>
      <c r="AV152" s="14" t="s">
        <v>84</v>
      </c>
      <c r="AW152" s="14" t="s">
        <v>35</v>
      </c>
      <c r="AX152" s="14" t="s">
        <v>82</v>
      </c>
      <c r="AY152" s="241" t="s">
        <v>125</v>
      </c>
    </row>
    <row r="153" s="2" customFormat="1" ht="16.5" customHeight="1">
      <c r="A153" s="39"/>
      <c r="B153" s="40"/>
      <c r="C153" s="201" t="s">
        <v>201</v>
      </c>
      <c r="D153" s="201" t="s">
        <v>127</v>
      </c>
      <c r="E153" s="202" t="s">
        <v>202</v>
      </c>
      <c r="F153" s="203" t="s">
        <v>203</v>
      </c>
      <c r="G153" s="204" t="s">
        <v>158</v>
      </c>
      <c r="H153" s="205">
        <v>2</v>
      </c>
      <c r="I153" s="206"/>
      <c r="J153" s="207">
        <f>ROUND(I153*H153,2)</f>
        <v>0</v>
      </c>
      <c r="K153" s="203" t="s">
        <v>131</v>
      </c>
      <c r="L153" s="45"/>
      <c r="M153" s="208" t="s">
        <v>19</v>
      </c>
      <c r="N153" s="209" t="s">
        <v>45</v>
      </c>
      <c r="O153" s="85"/>
      <c r="P153" s="210">
        <f>O153*H153</f>
        <v>0</v>
      </c>
      <c r="Q153" s="210">
        <v>9.0000000000000006E-05</v>
      </c>
      <c r="R153" s="210">
        <f>Q153*H153</f>
        <v>0.00018000000000000001</v>
      </c>
      <c r="S153" s="210">
        <v>0</v>
      </c>
      <c r="T153" s="21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2" t="s">
        <v>132</v>
      </c>
      <c r="AT153" s="212" t="s">
        <v>127</v>
      </c>
      <c r="AU153" s="212" t="s">
        <v>84</v>
      </c>
      <c r="AY153" s="18" t="s">
        <v>125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8" t="s">
        <v>82</v>
      </c>
      <c r="BK153" s="213">
        <f>ROUND(I153*H153,2)</f>
        <v>0</v>
      </c>
      <c r="BL153" s="18" t="s">
        <v>132</v>
      </c>
      <c r="BM153" s="212" t="s">
        <v>204</v>
      </c>
    </row>
    <row r="154" s="2" customFormat="1">
      <c r="A154" s="39"/>
      <c r="B154" s="40"/>
      <c r="C154" s="41"/>
      <c r="D154" s="214" t="s">
        <v>134</v>
      </c>
      <c r="E154" s="41"/>
      <c r="F154" s="215" t="s">
        <v>205</v>
      </c>
      <c r="G154" s="41"/>
      <c r="H154" s="41"/>
      <c r="I154" s="216"/>
      <c r="J154" s="41"/>
      <c r="K154" s="41"/>
      <c r="L154" s="45"/>
      <c r="M154" s="217"/>
      <c r="N154" s="218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134</v>
      </c>
      <c r="AU154" s="18" t="s">
        <v>84</v>
      </c>
    </row>
    <row r="155" s="2" customFormat="1">
      <c r="A155" s="39"/>
      <c r="B155" s="40"/>
      <c r="C155" s="41"/>
      <c r="D155" s="219" t="s">
        <v>136</v>
      </c>
      <c r="E155" s="41"/>
      <c r="F155" s="220" t="s">
        <v>206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136</v>
      </c>
      <c r="AU155" s="18" t="s">
        <v>84</v>
      </c>
    </row>
    <row r="156" s="13" customFormat="1">
      <c r="A156" s="13"/>
      <c r="B156" s="221"/>
      <c r="C156" s="222"/>
      <c r="D156" s="214" t="s">
        <v>138</v>
      </c>
      <c r="E156" s="223" t="s">
        <v>19</v>
      </c>
      <c r="F156" s="224" t="s">
        <v>162</v>
      </c>
      <c r="G156" s="222"/>
      <c r="H156" s="223" t="s">
        <v>19</v>
      </c>
      <c r="I156" s="225"/>
      <c r="J156" s="222"/>
      <c r="K156" s="222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138</v>
      </c>
      <c r="AU156" s="230" t="s">
        <v>84</v>
      </c>
      <c r="AV156" s="13" t="s">
        <v>82</v>
      </c>
      <c r="AW156" s="13" t="s">
        <v>35</v>
      </c>
      <c r="AX156" s="13" t="s">
        <v>74</v>
      </c>
      <c r="AY156" s="230" t="s">
        <v>125</v>
      </c>
    </row>
    <row r="157" s="14" customFormat="1">
      <c r="A157" s="14"/>
      <c r="B157" s="231"/>
      <c r="C157" s="232"/>
      <c r="D157" s="214" t="s">
        <v>138</v>
      </c>
      <c r="E157" s="233" t="s">
        <v>19</v>
      </c>
      <c r="F157" s="234" t="s">
        <v>84</v>
      </c>
      <c r="G157" s="232"/>
      <c r="H157" s="235">
        <v>2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138</v>
      </c>
      <c r="AU157" s="241" t="s">
        <v>84</v>
      </c>
      <c r="AV157" s="14" t="s">
        <v>84</v>
      </c>
      <c r="AW157" s="14" t="s">
        <v>35</v>
      </c>
      <c r="AX157" s="14" t="s">
        <v>82</v>
      </c>
      <c r="AY157" s="241" t="s">
        <v>125</v>
      </c>
    </row>
    <row r="158" s="2" customFormat="1" ht="16.5" customHeight="1">
      <c r="A158" s="39"/>
      <c r="B158" s="40"/>
      <c r="C158" s="201" t="s">
        <v>207</v>
      </c>
      <c r="D158" s="201" t="s">
        <v>127</v>
      </c>
      <c r="E158" s="202" t="s">
        <v>208</v>
      </c>
      <c r="F158" s="203" t="s">
        <v>209</v>
      </c>
      <c r="G158" s="204" t="s">
        <v>158</v>
      </c>
      <c r="H158" s="205">
        <v>1</v>
      </c>
      <c r="I158" s="206"/>
      <c r="J158" s="207">
        <f>ROUND(I158*H158,2)</f>
        <v>0</v>
      </c>
      <c r="K158" s="203" t="s">
        <v>131</v>
      </c>
      <c r="L158" s="45"/>
      <c r="M158" s="208" t="s">
        <v>19</v>
      </c>
      <c r="N158" s="209" t="s">
        <v>45</v>
      </c>
      <c r="O158" s="85"/>
      <c r="P158" s="210">
        <f>O158*H158</f>
        <v>0</v>
      </c>
      <c r="Q158" s="210">
        <v>0.00018000000000000001</v>
      </c>
      <c r="R158" s="210">
        <f>Q158*H158</f>
        <v>0.00018000000000000001</v>
      </c>
      <c r="S158" s="210">
        <v>0</v>
      </c>
      <c r="T158" s="21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2" t="s">
        <v>132</v>
      </c>
      <c r="AT158" s="212" t="s">
        <v>127</v>
      </c>
      <c r="AU158" s="212" t="s">
        <v>84</v>
      </c>
      <c r="AY158" s="18" t="s">
        <v>125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8" t="s">
        <v>82</v>
      </c>
      <c r="BK158" s="213">
        <f>ROUND(I158*H158,2)</f>
        <v>0</v>
      </c>
      <c r="BL158" s="18" t="s">
        <v>132</v>
      </c>
      <c r="BM158" s="212" t="s">
        <v>210</v>
      </c>
    </row>
    <row r="159" s="2" customFormat="1">
      <c r="A159" s="39"/>
      <c r="B159" s="40"/>
      <c r="C159" s="41"/>
      <c r="D159" s="214" t="s">
        <v>134</v>
      </c>
      <c r="E159" s="41"/>
      <c r="F159" s="215" t="s">
        <v>211</v>
      </c>
      <c r="G159" s="41"/>
      <c r="H159" s="41"/>
      <c r="I159" s="216"/>
      <c r="J159" s="41"/>
      <c r="K159" s="41"/>
      <c r="L159" s="45"/>
      <c r="M159" s="217"/>
      <c r="N159" s="21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134</v>
      </c>
      <c r="AU159" s="18" t="s">
        <v>84</v>
      </c>
    </row>
    <row r="160" s="2" customFormat="1">
      <c r="A160" s="39"/>
      <c r="B160" s="40"/>
      <c r="C160" s="41"/>
      <c r="D160" s="219" t="s">
        <v>136</v>
      </c>
      <c r="E160" s="41"/>
      <c r="F160" s="220" t="s">
        <v>212</v>
      </c>
      <c r="G160" s="41"/>
      <c r="H160" s="41"/>
      <c r="I160" s="216"/>
      <c r="J160" s="41"/>
      <c r="K160" s="41"/>
      <c r="L160" s="45"/>
      <c r="M160" s="217"/>
      <c r="N160" s="21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84</v>
      </c>
    </row>
    <row r="161" s="13" customFormat="1">
      <c r="A161" s="13"/>
      <c r="B161" s="221"/>
      <c r="C161" s="222"/>
      <c r="D161" s="214" t="s">
        <v>138</v>
      </c>
      <c r="E161" s="223" t="s">
        <v>19</v>
      </c>
      <c r="F161" s="224" t="s">
        <v>162</v>
      </c>
      <c r="G161" s="222"/>
      <c r="H161" s="223" t="s">
        <v>19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0" t="s">
        <v>138</v>
      </c>
      <c r="AU161" s="230" t="s">
        <v>84</v>
      </c>
      <c r="AV161" s="13" t="s">
        <v>82</v>
      </c>
      <c r="AW161" s="13" t="s">
        <v>35</v>
      </c>
      <c r="AX161" s="13" t="s">
        <v>74</v>
      </c>
      <c r="AY161" s="230" t="s">
        <v>125</v>
      </c>
    </row>
    <row r="162" s="14" customFormat="1">
      <c r="A162" s="14"/>
      <c r="B162" s="231"/>
      <c r="C162" s="232"/>
      <c r="D162" s="214" t="s">
        <v>138</v>
      </c>
      <c r="E162" s="233" t="s">
        <v>19</v>
      </c>
      <c r="F162" s="234" t="s">
        <v>82</v>
      </c>
      <c r="G162" s="232"/>
      <c r="H162" s="235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138</v>
      </c>
      <c r="AU162" s="241" t="s">
        <v>84</v>
      </c>
      <c r="AV162" s="14" t="s">
        <v>84</v>
      </c>
      <c r="AW162" s="14" t="s">
        <v>35</v>
      </c>
      <c r="AX162" s="14" t="s">
        <v>82</v>
      </c>
      <c r="AY162" s="241" t="s">
        <v>125</v>
      </c>
    </row>
    <row r="163" s="2" customFormat="1" ht="16.5" customHeight="1">
      <c r="A163" s="39"/>
      <c r="B163" s="40"/>
      <c r="C163" s="201" t="s">
        <v>213</v>
      </c>
      <c r="D163" s="201" t="s">
        <v>127</v>
      </c>
      <c r="E163" s="202" t="s">
        <v>214</v>
      </c>
      <c r="F163" s="203" t="s">
        <v>215</v>
      </c>
      <c r="G163" s="204" t="s">
        <v>216</v>
      </c>
      <c r="H163" s="205">
        <v>2.25</v>
      </c>
      <c r="I163" s="206"/>
      <c r="J163" s="207">
        <f>ROUND(I163*H163,2)</f>
        <v>0</v>
      </c>
      <c r="K163" s="203" t="s">
        <v>131</v>
      </c>
      <c r="L163" s="45"/>
      <c r="M163" s="208" t="s">
        <v>19</v>
      </c>
      <c r="N163" s="209" t="s">
        <v>45</v>
      </c>
      <c r="O163" s="85"/>
      <c r="P163" s="210">
        <f>O163*H163</f>
        <v>0</v>
      </c>
      <c r="Q163" s="210">
        <v>0</v>
      </c>
      <c r="R163" s="210">
        <f>Q163*H163</f>
        <v>0</v>
      </c>
      <c r="S163" s="210">
        <v>1.8</v>
      </c>
      <c r="T163" s="211">
        <f>S163*H163</f>
        <v>4.0499999999999998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2" t="s">
        <v>132</v>
      </c>
      <c r="AT163" s="212" t="s">
        <v>127</v>
      </c>
      <c r="AU163" s="212" t="s">
        <v>84</v>
      </c>
      <c r="AY163" s="18" t="s">
        <v>125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8" t="s">
        <v>82</v>
      </c>
      <c r="BK163" s="213">
        <f>ROUND(I163*H163,2)</f>
        <v>0</v>
      </c>
      <c r="BL163" s="18" t="s">
        <v>132</v>
      </c>
      <c r="BM163" s="212" t="s">
        <v>217</v>
      </c>
    </row>
    <row r="164" s="2" customFormat="1">
      <c r="A164" s="39"/>
      <c r="B164" s="40"/>
      <c r="C164" s="41"/>
      <c r="D164" s="214" t="s">
        <v>134</v>
      </c>
      <c r="E164" s="41"/>
      <c r="F164" s="215" t="s">
        <v>218</v>
      </c>
      <c r="G164" s="41"/>
      <c r="H164" s="41"/>
      <c r="I164" s="216"/>
      <c r="J164" s="41"/>
      <c r="K164" s="41"/>
      <c r="L164" s="45"/>
      <c r="M164" s="217"/>
      <c r="N164" s="21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84</v>
      </c>
    </row>
    <row r="165" s="2" customFormat="1">
      <c r="A165" s="39"/>
      <c r="B165" s="40"/>
      <c r="C165" s="41"/>
      <c r="D165" s="219" t="s">
        <v>136</v>
      </c>
      <c r="E165" s="41"/>
      <c r="F165" s="220" t="s">
        <v>219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136</v>
      </c>
      <c r="AU165" s="18" t="s">
        <v>84</v>
      </c>
    </row>
    <row r="166" s="13" customFormat="1">
      <c r="A166" s="13"/>
      <c r="B166" s="221"/>
      <c r="C166" s="222"/>
      <c r="D166" s="214" t="s">
        <v>138</v>
      </c>
      <c r="E166" s="223" t="s">
        <v>19</v>
      </c>
      <c r="F166" s="224" t="s">
        <v>139</v>
      </c>
      <c r="G166" s="222"/>
      <c r="H166" s="223" t="s">
        <v>19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0" t="s">
        <v>138</v>
      </c>
      <c r="AU166" s="230" t="s">
        <v>84</v>
      </c>
      <c r="AV166" s="13" t="s">
        <v>82</v>
      </c>
      <c r="AW166" s="13" t="s">
        <v>35</v>
      </c>
      <c r="AX166" s="13" t="s">
        <v>74</v>
      </c>
      <c r="AY166" s="230" t="s">
        <v>125</v>
      </c>
    </row>
    <row r="167" s="13" customFormat="1">
      <c r="A167" s="13"/>
      <c r="B167" s="221"/>
      <c r="C167" s="222"/>
      <c r="D167" s="214" t="s">
        <v>138</v>
      </c>
      <c r="E167" s="223" t="s">
        <v>19</v>
      </c>
      <c r="F167" s="224" t="s">
        <v>220</v>
      </c>
      <c r="G167" s="222"/>
      <c r="H167" s="223" t="s">
        <v>19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138</v>
      </c>
      <c r="AU167" s="230" t="s">
        <v>84</v>
      </c>
      <c r="AV167" s="13" t="s">
        <v>82</v>
      </c>
      <c r="AW167" s="13" t="s">
        <v>35</v>
      </c>
      <c r="AX167" s="13" t="s">
        <v>74</v>
      </c>
      <c r="AY167" s="230" t="s">
        <v>125</v>
      </c>
    </row>
    <row r="168" s="14" customFormat="1">
      <c r="A168" s="14"/>
      <c r="B168" s="231"/>
      <c r="C168" s="232"/>
      <c r="D168" s="214" t="s">
        <v>138</v>
      </c>
      <c r="E168" s="233" t="s">
        <v>19</v>
      </c>
      <c r="F168" s="234" t="s">
        <v>221</v>
      </c>
      <c r="G168" s="232"/>
      <c r="H168" s="235">
        <v>2.25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138</v>
      </c>
      <c r="AU168" s="241" t="s">
        <v>84</v>
      </c>
      <c r="AV168" s="14" t="s">
        <v>84</v>
      </c>
      <c r="AW168" s="14" t="s">
        <v>35</v>
      </c>
      <c r="AX168" s="14" t="s">
        <v>82</v>
      </c>
      <c r="AY168" s="241" t="s">
        <v>125</v>
      </c>
    </row>
    <row r="169" s="2" customFormat="1" ht="16.5" customHeight="1">
      <c r="A169" s="39"/>
      <c r="B169" s="40"/>
      <c r="C169" s="201" t="s">
        <v>222</v>
      </c>
      <c r="D169" s="201" t="s">
        <v>127</v>
      </c>
      <c r="E169" s="202" t="s">
        <v>223</v>
      </c>
      <c r="F169" s="203" t="s">
        <v>224</v>
      </c>
      <c r="G169" s="204" t="s">
        <v>225</v>
      </c>
      <c r="H169" s="205">
        <v>672</v>
      </c>
      <c r="I169" s="206"/>
      <c r="J169" s="207">
        <f>ROUND(I169*H169,2)</f>
        <v>0</v>
      </c>
      <c r="K169" s="203" t="s">
        <v>131</v>
      </c>
      <c r="L169" s="45"/>
      <c r="M169" s="208" t="s">
        <v>19</v>
      </c>
      <c r="N169" s="209" t="s">
        <v>45</v>
      </c>
      <c r="O169" s="85"/>
      <c r="P169" s="210">
        <f>O169*H169</f>
        <v>0</v>
      </c>
      <c r="Q169" s="210">
        <v>3.0000000000000001E-05</v>
      </c>
      <c r="R169" s="210">
        <f>Q169*H169</f>
        <v>0.020160000000000001</v>
      </c>
      <c r="S169" s="210">
        <v>0</v>
      </c>
      <c r="T169" s="21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2" t="s">
        <v>132</v>
      </c>
      <c r="AT169" s="212" t="s">
        <v>127</v>
      </c>
      <c r="AU169" s="212" t="s">
        <v>84</v>
      </c>
      <c r="AY169" s="18" t="s">
        <v>125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8" t="s">
        <v>82</v>
      </c>
      <c r="BK169" s="213">
        <f>ROUND(I169*H169,2)</f>
        <v>0</v>
      </c>
      <c r="BL169" s="18" t="s">
        <v>132</v>
      </c>
      <c r="BM169" s="212" t="s">
        <v>226</v>
      </c>
    </row>
    <row r="170" s="2" customFormat="1">
      <c r="A170" s="39"/>
      <c r="B170" s="40"/>
      <c r="C170" s="41"/>
      <c r="D170" s="214" t="s">
        <v>134</v>
      </c>
      <c r="E170" s="41"/>
      <c r="F170" s="215" t="s">
        <v>227</v>
      </c>
      <c r="G170" s="41"/>
      <c r="H170" s="41"/>
      <c r="I170" s="216"/>
      <c r="J170" s="41"/>
      <c r="K170" s="41"/>
      <c r="L170" s="45"/>
      <c r="M170" s="217"/>
      <c r="N170" s="21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134</v>
      </c>
      <c r="AU170" s="18" t="s">
        <v>84</v>
      </c>
    </row>
    <row r="171" s="2" customFormat="1">
      <c r="A171" s="39"/>
      <c r="B171" s="40"/>
      <c r="C171" s="41"/>
      <c r="D171" s="219" t="s">
        <v>136</v>
      </c>
      <c r="E171" s="41"/>
      <c r="F171" s="220" t="s">
        <v>228</v>
      </c>
      <c r="G171" s="41"/>
      <c r="H171" s="41"/>
      <c r="I171" s="216"/>
      <c r="J171" s="41"/>
      <c r="K171" s="41"/>
      <c r="L171" s="45"/>
      <c r="M171" s="217"/>
      <c r="N171" s="218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136</v>
      </c>
      <c r="AU171" s="18" t="s">
        <v>84</v>
      </c>
    </row>
    <row r="172" s="13" customFormat="1">
      <c r="A172" s="13"/>
      <c r="B172" s="221"/>
      <c r="C172" s="222"/>
      <c r="D172" s="214" t="s">
        <v>138</v>
      </c>
      <c r="E172" s="223" t="s">
        <v>19</v>
      </c>
      <c r="F172" s="224" t="s">
        <v>229</v>
      </c>
      <c r="G172" s="222"/>
      <c r="H172" s="223" t="s">
        <v>19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0" t="s">
        <v>138</v>
      </c>
      <c r="AU172" s="230" t="s">
        <v>84</v>
      </c>
      <c r="AV172" s="13" t="s">
        <v>82</v>
      </c>
      <c r="AW172" s="13" t="s">
        <v>35</v>
      </c>
      <c r="AX172" s="13" t="s">
        <v>74</v>
      </c>
      <c r="AY172" s="230" t="s">
        <v>125</v>
      </c>
    </row>
    <row r="173" s="14" customFormat="1">
      <c r="A173" s="14"/>
      <c r="B173" s="231"/>
      <c r="C173" s="232"/>
      <c r="D173" s="214" t="s">
        <v>138</v>
      </c>
      <c r="E173" s="233" t="s">
        <v>19</v>
      </c>
      <c r="F173" s="234" t="s">
        <v>230</v>
      </c>
      <c r="G173" s="232"/>
      <c r="H173" s="235">
        <v>672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138</v>
      </c>
      <c r="AU173" s="241" t="s">
        <v>84</v>
      </c>
      <c r="AV173" s="14" t="s">
        <v>84</v>
      </c>
      <c r="AW173" s="14" t="s">
        <v>35</v>
      </c>
      <c r="AX173" s="14" t="s">
        <v>82</v>
      </c>
      <c r="AY173" s="241" t="s">
        <v>125</v>
      </c>
    </row>
    <row r="174" s="2" customFormat="1" ht="16.5" customHeight="1">
      <c r="A174" s="39"/>
      <c r="B174" s="40"/>
      <c r="C174" s="201" t="s">
        <v>8</v>
      </c>
      <c r="D174" s="201" t="s">
        <v>127</v>
      </c>
      <c r="E174" s="202" t="s">
        <v>231</v>
      </c>
      <c r="F174" s="203" t="s">
        <v>232</v>
      </c>
      <c r="G174" s="204" t="s">
        <v>233</v>
      </c>
      <c r="H174" s="205">
        <v>28</v>
      </c>
      <c r="I174" s="206"/>
      <c r="J174" s="207">
        <f>ROUND(I174*H174,2)</f>
        <v>0</v>
      </c>
      <c r="K174" s="203" t="s">
        <v>131</v>
      </c>
      <c r="L174" s="45"/>
      <c r="M174" s="208" t="s">
        <v>19</v>
      </c>
      <c r="N174" s="209" t="s">
        <v>45</v>
      </c>
      <c r="O174" s="85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2" t="s">
        <v>132</v>
      </c>
      <c r="AT174" s="212" t="s">
        <v>127</v>
      </c>
      <c r="AU174" s="212" t="s">
        <v>84</v>
      </c>
      <c r="AY174" s="18" t="s">
        <v>125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8" t="s">
        <v>82</v>
      </c>
      <c r="BK174" s="213">
        <f>ROUND(I174*H174,2)</f>
        <v>0</v>
      </c>
      <c r="BL174" s="18" t="s">
        <v>132</v>
      </c>
      <c r="BM174" s="212" t="s">
        <v>234</v>
      </c>
    </row>
    <row r="175" s="2" customFormat="1">
      <c r="A175" s="39"/>
      <c r="B175" s="40"/>
      <c r="C175" s="41"/>
      <c r="D175" s="214" t="s">
        <v>134</v>
      </c>
      <c r="E175" s="41"/>
      <c r="F175" s="215" t="s">
        <v>235</v>
      </c>
      <c r="G175" s="41"/>
      <c r="H175" s="41"/>
      <c r="I175" s="216"/>
      <c r="J175" s="41"/>
      <c r="K175" s="41"/>
      <c r="L175" s="45"/>
      <c r="M175" s="217"/>
      <c r="N175" s="218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84</v>
      </c>
    </row>
    <row r="176" s="2" customFormat="1">
      <c r="A176" s="39"/>
      <c r="B176" s="40"/>
      <c r="C176" s="41"/>
      <c r="D176" s="219" t="s">
        <v>136</v>
      </c>
      <c r="E176" s="41"/>
      <c r="F176" s="220" t="s">
        <v>236</v>
      </c>
      <c r="G176" s="41"/>
      <c r="H176" s="41"/>
      <c r="I176" s="216"/>
      <c r="J176" s="41"/>
      <c r="K176" s="41"/>
      <c r="L176" s="45"/>
      <c r="M176" s="217"/>
      <c r="N176" s="21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84</v>
      </c>
    </row>
    <row r="177" s="13" customFormat="1">
      <c r="A177" s="13"/>
      <c r="B177" s="221"/>
      <c r="C177" s="222"/>
      <c r="D177" s="214" t="s">
        <v>138</v>
      </c>
      <c r="E177" s="223" t="s">
        <v>19</v>
      </c>
      <c r="F177" s="224" t="s">
        <v>237</v>
      </c>
      <c r="G177" s="222"/>
      <c r="H177" s="223" t="s">
        <v>19</v>
      </c>
      <c r="I177" s="225"/>
      <c r="J177" s="222"/>
      <c r="K177" s="222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138</v>
      </c>
      <c r="AU177" s="230" t="s">
        <v>84</v>
      </c>
      <c r="AV177" s="13" t="s">
        <v>82</v>
      </c>
      <c r="AW177" s="13" t="s">
        <v>35</v>
      </c>
      <c r="AX177" s="13" t="s">
        <v>74</v>
      </c>
      <c r="AY177" s="230" t="s">
        <v>125</v>
      </c>
    </row>
    <row r="178" s="14" customFormat="1">
      <c r="A178" s="14"/>
      <c r="B178" s="231"/>
      <c r="C178" s="232"/>
      <c r="D178" s="214" t="s">
        <v>138</v>
      </c>
      <c r="E178" s="233" t="s">
        <v>19</v>
      </c>
      <c r="F178" s="234" t="s">
        <v>238</v>
      </c>
      <c r="G178" s="232"/>
      <c r="H178" s="235">
        <v>28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138</v>
      </c>
      <c r="AU178" s="241" t="s">
        <v>84</v>
      </c>
      <c r="AV178" s="14" t="s">
        <v>84</v>
      </c>
      <c r="AW178" s="14" t="s">
        <v>35</v>
      </c>
      <c r="AX178" s="14" t="s">
        <v>82</v>
      </c>
      <c r="AY178" s="241" t="s">
        <v>125</v>
      </c>
    </row>
    <row r="179" s="2" customFormat="1" ht="16.5" customHeight="1">
      <c r="A179" s="39"/>
      <c r="B179" s="40"/>
      <c r="C179" s="201" t="s">
        <v>239</v>
      </c>
      <c r="D179" s="201" t="s">
        <v>127</v>
      </c>
      <c r="E179" s="202" t="s">
        <v>240</v>
      </c>
      <c r="F179" s="203" t="s">
        <v>241</v>
      </c>
      <c r="G179" s="204" t="s">
        <v>130</v>
      </c>
      <c r="H179" s="205">
        <v>1035</v>
      </c>
      <c r="I179" s="206"/>
      <c r="J179" s="207">
        <f>ROUND(I179*H179,2)</f>
        <v>0</v>
      </c>
      <c r="K179" s="203" t="s">
        <v>131</v>
      </c>
      <c r="L179" s="45"/>
      <c r="M179" s="208" t="s">
        <v>19</v>
      </c>
      <c r="N179" s="209" t="s">
        <v>45</v>
      </c>
      <c r="O179" s="85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2" t="s">
        <v>132</v>
      </c>
      <c r="AT179" s="212" t="s">
        <v>127</v>
      </c>
      <c r="AU179" s="212" t="s">
        <v>84</v>
      </c>
      <c r="AY179" s="18" t="s">
        <v>125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8" t="s">
        <v>82</v>
      </c>
      <c r="BK179" s="213">
        <f>ROUND(I179*H179,2)</f>
        <v>0</v>
      </c>
      <c r="BL179" s="18" t="s">
        <v>132</v>
      </c>
      <c r="BM179" s="212" t="s">
        <v>242</v>
      </c>
    </row>
    <row r="180" s="2" customFormat="1">
      <c r="A180" s="39"/>
      <c r="B180" s="40"/>
      <c r="C180" s="41"/>
      <c r="D180" s="214" t="s">
        <v>134</v>
      </c>
      <c r="E180" s="41"/>
      <c r="F180" s="215" t="s">
        <v>243</v>
      </c>
      <c r="G180" s="41"/>
      <c r="H180" s="41"/>
      <c r="I180" s="216"/>
      <c r="J180" s="41"/>
      <c r="K180" s="41"/>
      <c r="L180" s="45"/>
      <c r="M180" s="217"/>
      <c r="N180" s="218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84</v>
      </c>
    </row>
    <row r="181" s="2" customFormat="1">
      <c r="A181" s="39"/>
      <c r="B181" s="40"/>
      <c r="C181" s="41"/>
      <c r="D181" s="219" t="s">
        <v>136</v>
      </c>
      <c r="E181" s="41"/>
      <c r="F181" s="220" t="s">
        <v>244</v>
      </c>
      <c r="G181" s="41"/>
      <c r="H181" s="41"/>
      <c r="I181" s="216"/>
      <c r="J181" s="41"/>
      <c r="K181" s="41"/>
      <c r="L181" s="45"/>
      <c r="M181" s="217"/>
      <c r="N181" s="218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136</v>
      </c>
      <c r="AU181" s="18" t="s">
        <v>84</v>
      </c>
    </row>
    <row r="182" s="13" customFormat="1">
      <c r="A182" s="13"/>
      <c r="B182" s="221"/>
      <c r="C182" s="222"/>
      <c r="D182" s="214" t="s">
        <v>138</v>
      </c>
      <c r="E182" s="223" t="s">
        <v>19</v>
      </c>
      <c r="F182" s="224" t="s">
        <v>139</v>
      </c>
      <c r="G182" s="222"/>
      <c r="H182" s="223" t="s">
        <v>19</v>
      </c>
      <c r="I182" s="225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138</v>
      </c>
      <c r="AU182" s="230" t="s">
        <v>84</v>
      </c>
      <c r="AV182" s="13" t="s">
        <v>82</v>
      </c>
      <c r="AW182" s="13" t="s">
        <v>35</v>
      </c>
      <c r="AX182" s="13" t="s">
        <v>74</v>
      </c>
      <c r="AY182" s="230" t="s">
        <v>125</v>
      </c>
    </row>
    <row r="183" s="13" customFormat="1">
      <c r="A183" s="13"/>
      <c r="B183" s="221"/>
      <c r="C183" s="222"/>
      <c r="D183" s="214" t="s">
        <v>138</v>
      </c>
      <c r="E183" s="223" t="s">
        <v>19</v>
      </c>
      <c r="F183" s="224" t="s">
        <v>245</v>
      </c>
      <c r="G183" s="222"/>
      <c r="H183" s="223" t="s">
        <v>19</v>
      </c>
      <c r="I183" s="225"/>
      <c r="J183" s="222"/>
      <c r="K183" s="222"/>
      <c r="L183" s="226"/>
      <c r="M183" s="227"/>
      <c r="N183" s="228"/>
      <c r="O183" s="228"/>
      <c r="P183" s="228"/>
      <c r="Q183" s="228"/>
      <c r="R183" s="228"/>
      <c r="S183" s="228"/>
      <c r="T183" s="22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0" t="s">
        <v>138</v>
      </c>
      <c r="AU183" s="230" t="s">
        <v>84</v>
      </c>
      <c r="AV183" s="13" t="s">
        <v>82</v>
      </c>
      <c r="AW183" s="13" t="s">
        <v>35</v>
      </c>
      <c r="AX183" s="13" t="s">
        <v>74</v>
      </c>
      <c r="AY183" s="230" t="s">
        <v>125</v>
      </c>
    </row>
    <row r="184" s="14" customFormat="1">
      <c r="A184" s="14"/>
      <c r="B184" s="231"/>
      <c r="C184" s="232"/>
      <c r="D184" s="214" t="s">
        <v>138</v>
      </c>
      <c r="E184" s="233" t="s">
        <v>19</v>
      </c>
      <c r="F184" s="234" t="s">
        <v>246</v>
      </c>
      <c r="G184" s="232"/>
      <c r="H184" s="235">
        <v>227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1" t="s">
        <v>138</v>
      </c>
      <c r="AU184" s="241" t="s">
        <v>84</v>
      </c>
      <c r="AV184" s="14" t="s">
        <v>84</v>
      </c>
      <c r="AW184" s="14" t="s">
        <v>35</v>
      </c>
      <c r="AX184" s="14" t="s">
        <v>74</v>
      </c>
      <c r="AY184" s="241" t="s">
        <v>125</v>
      </c>
    </row>
    <row r="185" s="13" customFormat="1">
      <c r="A185" s="13"/>
      <c r="B185" s="221"/>
      <c r="C185" s="222"/>
      <c r="D185" s="214" t="s">
        <v>138</v>
      </c>
      <c r="E185" s="223" t="s">
        <v>19</v>
      </c>
      <c r="F185" s="224" t="s">
        <v>247</v>
      </c>
      <c r="G185" s="222"/>
      <c r="H185" s="223" t="s">
        <v>19</v>
      </c>
      <c r="I185" s="225"/>
      <c r="J185" s="222"/>
      <c r="K185" s="222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138</v>
      </c>
      <c r="AU185" s="230" t="s">
        <v>84</v>
      </c>
      <c r="AV185" s="13" t="s">
        <v>82</v>
      </c>
      <c r="AW185" s="13" t="s">
        <v>35</v>
      </c>
      <c r="AX185" s="13" t="s">
        <v>74</v>
      </c>
      <c r="AY185" s="230" t="s">
        <v>125</v>
      </c>
    </row>
    <row r="186" s="14" customFormat="1">
      <c r="A186" s="14"/>
      <c r="B186" s="231"/>
      <c r="C186" s="232"/>
      <c r="D186" s="214" t="s">
        <v>138</v>
      </c>
      <c r="E186" s="233" t="s">
        <v>19</v>
      </c>
      <c r="F186" s="234" t="s">
        <v>248</v>
      </c>
      <c r="G186" s="232"/>
      <c r="H186" s="235">
        <v>329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138</v>
      </c>
      <c r="AU186" s="241" t="s">
        <v>84</v>
      </c>
      <c r="AV186" s="14" t="s">
        <v>84</v>
      </c>
      <c r="AW186" s="14" t="s">
        <v>35</v>
      </c>
      <c r="AX186" s="14" t="s">
        <v>74</v>
      </c>
      <c r="AY186" s="241" t="s">
        <v>125</v>
      </c>
    </row>
    <row r="187" s="13" customFormat="1">
      <c r="A187" s="13"/>
      <c r="B187" s="221"/>
      <c r="C187" s="222"/>
      <c r="D187" s="214" t="s">
        <v>138</v>
      </c>
      <c r="E187" s="223" t="s">
        <v>19</v>
      </c>
      <c r="F187" s="224" t="s">
        <v>249</v>
      </c>
      <c r="G187" s="222"/>
      <c r="H187" s="223" t="s">
        <v>19</v>
      </c>
      <c r="I187" s="225"/>
      <c r="J187" s="222"/>
      <c r="K187" s="222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138</v>
      </c>
      <c r="AU187" s="230" t="s">
        <v>84</v>
      </c>
      <c r="AV187" s="13" t="s">
        <v>82</v>
      </c>
      <c r="AW187" s="13" t="s">
        <v>35</v>
      </c>
      <c r="AX187" s="13" t="s">
        <v>74</v>
      </c>
      <c r="AY187" s="230" t="s">
        <v>125</v>
      </c>
    </row>
    <row r="188" s="14" customFormat="1">
      <c r="A188" s="14"/>
      <c r="B188" s="231"/>
      <c r="C188" s="232"/>
      <c r="D188" s="214" t="s">
        <v>138</v>
      </c>
      <c r="E188" s="233" t="s">
        <v>19</v>
      </c>
      <c r="F188" s="234" t="s">
        <v>250</v>
      </c>
      <c r="G188" s="232"/>
      <c r="H188" s="235">
        <v>177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1" t="s">
        <v>138</v>
      </c>
      <c r="AU188" s="241" t="s">
        <v>84</v>
      </c>
      <c r="AV188" s="14" t="s">
        <v>84</v>
      </c>
      <c r="AW188" s="14" t="s">
        <v>35</v>
      </c>
      <c r="AX188" s="14" t="s">
        <v>74</v>
      </c>
      <c r="AY188" s="241" t="s">
        <v>125</v>
      </c>
    </row>
    <row r="189" s="13" customFormat="1">
      <c r="A189" s="13"/>
      <c r="B189" s="221"/>
      <c r="C189" s="222"/>
      <c r="D189" s="214" t="s">
        <v>138</v>
      </c>
      <c r="E189" s="223" t="s">
        <v>19</v>
      </c>
      <c r="F189" s="224" t="s">
        <v>251</v>
      </c>
      <c r="G189" s="222"/>
      <c r="H189" s="223" t="s">
        <v>19</v>
      </c>
      <c r="I189" s="225"/>
      <c r="J189" s="222"/>
      <c r="K189" s="222"/>
      <c r="L189" s="226"/>
      <c r="M189" s="227"/>
      <c r="N189" s="228"/>
      <c r="O189" s="228"/>
      <c r="P189" s="228"/>
      <c r="Q189" s="228"/>
      <c r="R189" s="228"/>
      <c r="S189" s="228"/>
      <c r="T189" s="22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0" t="s">
        <v>138</v>
      </c>
      <c r="AU189" s="230" t="s">
        <v>84</v>
      </c>
      <c r="AV189" s="13" t="s">
        <v>82</v>
      </c>
      <c r="AW189" s="13" t="s">
        <v>35</v>
      </c>
      <c r="AX189" s="13" t="s">
        <v>74</v>
      </c>
      <c r="AY189" s="230" t="s">
        <v>125</v>
      </c>
    </row>
    <row r="190" s="14" customFormat="1">
      <c r="A190" s="14"/>
      <c r="B190" s="231"/>
      <c r="C190" s="232"/>
      <c r="D190" s="214" t="s">
        <v>138</v>
      </c>
      <c r="E190" s="233" t="s">
        <v>19</v>
      </c>
      <c r="F190" s="234" t="s">
        <v>252</v>
      </c>
      <c r="G190" s="232"/>
      <c r="H190" s="235">
        <v>302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1" t="s">
        <v>138</v>
      </c>
      <c r="AU190" s="241" t="s">
        <v>84</v>
      </c>
      <c r="AV190" s="14" t="s">
        <v>84</v>
      </c>
      <c r="AW190" s="14" t="s">
        <v>35</v>
      </c>
      <c r="AX190" s="14" t="s">
        <v>74</v>
      </c>
      <c r="AY190" s="241" t="s">
        <v>125</v>
      </c>
    </row>
    <row r="191" s="15" customFormat="1">
      <c r="A191" s="15"/>
      <c r="B191" s="242"/>
      <c r="C191" s="243"/>
      <c r="D191" s="214" t="s">
        <v>138</v>
      </c>
      <c r="E191" s="244" t="s">
        <v>19</v>
      </c>
      <c r="F191" s="245" t="s">
        <v>253</v>
      </c>
      <c r="G191" s="243"/>
      <c r="H191" s="246">
        <v>1035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2" t="s">
        <v>138</v>
      </c>
      <c r="AU191" s="252" t="s">
        <v>84</v>
      </c>
      <c r="AV191" s="15" t="s">
        <v>132</v>
      </c>
      <c r="AW191" s="15" t="s">
        <v>35</v>
      </c>
      <c r="AX191" s="15" t="s">
        <v>82</v>
      </c>
      <c r="AY191" s="252" t="s">
        <v>125</v>
      </c>
    </row>
    <row r="192" s="2" customFormat="1" ht="16.5" customHeight="1">
      <c r="A192" s="39"/>
      <c r="B192" s="40"/>
      <c r="C192" s="201" t="s">
        <v>254</v>
      </c>
      <c r="D192" s="201" t="s">
        <v>127</v>
      </c>
      <c r="E192" s="202" t="s">
        <v>255</v>
      </c>
      <c r="F192" s="203" t="s">
        <v>256</v>
      </c>
      <c r="G192" s="204" t="s">
        <v>130</v>
      </c>
      <c r="H192" s="205">
        <v>2037</v>
      </c>
      <c r="I192" s="206"/>
      <c r="J192" s="207">
        <f>ROUND(I192*H192,2)</f>
        <v>0</v>
      </c>
      <c r="K192" s="203" t="s">
        <v>131</v>
      </c>
      <c r="L192" s="45"/>
      <c r="M192" s="208" t="s">
        <v>19</v>
      </c>
      <c r="N192" s="209" t="s">
        <v>45</v>
      </c>
      <c r="O192" s="85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2" t="s">
        <v>132</v>
      </c>
      <c r="AT192" s="212" t="s">
        <v>127</v>
      </c>
      <c r="AU192" s="212" t="s">
        <v>84</v>
      </c>
      <c r="AY192" s="18" t="s">
        <v>125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8" t="s">
        <v>82</v>
      </c>
      <c r="BK192" s="213">
        <f>ROUND(I192*H192,2)</f>
        <v>0</v>
      </c>
      <c r="BL192" s="18" t="s">
        <v>132</v>
      </c>
      <c r="BM192" s="212" t="s">
        <v>257</v>
      </c>
    </row>
    <row r="193" s="2" customFormat="1">
      <c r="A193" s="39"/>
      <c r="B193" s="40"/>
      <c r="C193" s="41"/>
      <c r="D193" s="214" t="s">
        <v>134</v>
      </c>
      <c r="E193" s="41"/>
      <c r="F193" s="215" t="s">
        <v>258</v>
      </c>
      <c r="G193" s="41"/>
      <c r="H193" s="41"/>
      <c r="I193" s="216"/>
      <c r="J193" s="41"/>
      <c r="K193" s="41"/>
      <c r="L193" s="45"/>
      <c r="M193" s="217"/>
      <c r="N193" s="218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134</v>
      </c>
      <c r="AU193" s="18" t="s">
        <v>84</v>
      </c>
    </row>
    <row r="194" s="2" customFormat="1">
      <c r="A194" s="39"/>
      <c r="B194" s="40"/>
      <c r="C194" s="41"/>
      <c r="D194" s="219" t="s">
        <v>136</v>
      </c>
      <c r="E194" s="41"/>
      <c r="F194" s="220" t="s">
        <v>259</v>
      </c>
      <c r="G194" s="41"/>
      <c r="H194" s="41"/>
      <c r="I194" s="216"/>
      <c r="J194" s="41"/>
      <c r="K194" s="41"/>
      <c r="L194" s="45"/>
      <c r="M194" s="217"/>
      <c r="N194" s="218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136</v>
      </c>
      <c r="AU194" s="18" t="s">
        <v>84</v>
      </c>
    </row>
    <row r="195" s="13" customFormat="1">
      <c r="A195" s="13"/>
      <c r="B195" s="221"/>
      <c r="C195" s="222"/>
      <c r="D195" s="214" t="s">
        <v>138</v>
      </c>
      <c r="E195" s="223" t="s">
        <v>19</v>
      </c>
      <c r="F195" s="224" t="s">
        <v>139</v>
      </c>
      <c r="G195" s="222"/>
      <c r="H195" s="223" t="s">
        <v>19</v>
      </c>
      <c r="I195" s="225"/>
      <c r="J195" s="222"/>
      <c r="K195" s="222"/>
      <c r="L195" s="226"/>
      <c r="M195" s="227"/>
      <c r="N195" s="228"/>
      <c r="O195" s="228"/>
      <c r="P195" s="228"/>
      <c r="Q195" s="228"/>
      <c r="R195" s="228"/>
      <c r="S195" s="228"/>
      <c r="T195" s="22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0" t="s">
        <v>138</v>
      </c>
      <c r="AU195" s="230" t="s">
        <v>84</v>
      </c>
      <c r="AV195" s="13" t="s">
        <v>82</v>
      </c>
      <c r="AW195" s="13" t="s">
        <v>35</v>
      </c>
      <c r="AX195" s="13" t="s">
        <v>74</v>
      </c>
      <c r="AY195" s="230" t="s">
        <v>125</v>
      </c>
    </row>
    <row r="196" s="13" customFormat="1">
      <c r="A196" s="13"/>
      <c r="B196" s="221"/>
      <c r="C196" s="222"/>
      <c r="D196" s="214" t="s">
        <v>138</v>
      </c>
      <c r="E196" s="223" t="s">
        <v>19</v>
      </c>
      <c r="F196" s="224" t="s">
        <v>260</v>
      </c>
      <c r="G196" s="222"/>
      <c r="H196" s="223" t="s">
        <v>19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138</v>
      </c>
      <c r="AU196" s="230" t="s">
        <v>84</v>
      </c>
      <c r="AV196" s="13" t="s">
        <v>82</v>
      </c>
      <c r="AW196" s="13" t="s">
        <v>35</v>
      </c>
      <c r="AX196" s="13" t="s">
        <v>74</v>
      </c>
      <c r="AY196" s="230" t="s">
        <v>125</v>
      </c>
    </row>
    <row r="197" s="14" customFormat="1">
      <c r="A197" s="14"/>
      <c r="B197" s="231"/>
      <c r="C197" s="232"/>
      <c r="D197" s="214" t="s">
        <v>138</v>
      </c>
      <c r="E197" s="233" t="s">
        <v>19</v>
      </c>
      <c r="F197" s="234" t="s">
        <v>261</v>
      </c>
      <c r="G197" s="232"/>
      <c r="H197" s="235">
        <v>414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1" t="s">
        <v>138</v>
      </c>
      <c r="AU197" s="241" t="s">
        <v>84</v>
      </c>
      <c r="AV197" s="14" t="s">
        <v>84</v>
      </c>
      <c r="AW197" s="14" t="s">
        <v>35</v>
      </c>
      <c r="AX197" s="14" t="s">
        <v>74</v>
      </c>
      <c r="AY197" s="241" t="s">
        <v>125</v>
      </c>
    </row>
    <row r="198" s="13" customFormat="1">
      <c r="A198" s="13"/>
      <c r="B198" s="221"/>
      <c r="C198" s="222"/>
      <c r="D198" s="214" t="s">
        <v>138</v>
      </c>
      <c r="E198" s="223" t="s">
        <v>19</v>
      </c>
      <c r="F198" s="224" t="s">
        <v>262</v>
      </c>
      <c r="G198" s="222"/>
      <c r="H198" s="223" t="s">
        <v>19</v>
      </c>
      <c r="I198" s="225"/>
      <c r="J198" s="222"/>
      <c r="K198" s="222"/>
      <c r="L198" s="226"/>
      <c r="M198" s="227"/>
      <c r="N198" s="228"/>
      <c r="O198" s="228"/>
      <c r="P198" s="228"/>
      <c r="Q198" s="228"/>
      <c r="R198" s="228"/>
      <c r="S198" s="228"/>
      <c r="T198" s="22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0" t="s">
        <v>138</v>
      </c>
      <c r="AU198" s="230" t="s">
        <v>84</v>
      </c>
      <c r="AV198" s="13" t="s">
        <v>82</v>
      </c>
      <c r="AW198" s="13" t="s">
        <v>35</v>
      </c>
      <c r="AX198" s="13" t="s">
        <v>74</v>
      </c>
      <c r="AY198" s="230" t="s">
        <v>125</v>
      </c>
    </row>
    <row r="199" s="14" customFormat="1">
      <c r="A199" s="14"/>
      <c r="B199" s="231"/>
      <c r="C199" s="232"/>
      <c r="D199" s="214" t="s">
        <v>138</v>
      </c>
      <c r="E199" s="233" t="s">
        <v>19</v>
      </c>
      <c r="F199" s="234" t="s">
        <v>263</v>
      </c>
      <c r="G199" s="232"/>
      <c r="H199" s="235">
        <v>417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1" t="s">
        <v>138</v>
      </c>
      <c r="AU199" s="241" t="s">
        <v>84</v>
      </c>
      <c r="AV199" s="14" t="s">
        <v>84</v>
      </c>
      <c r="AW199" s="14" t="s">
        <v>35</v>
      </c>
      <c r="AX199" s="14" t="s">
        <v>74</v>
      </c>
      <c r="AY199" s="241" t="s">
        <v>125</v>
      </c>
    </row>
    <row r="200" s="13" customFormat="1">
      <c r="A200" s="13"/>
      <c r="B200" s="221"/>
      <c r="C200" s="222"/>
      <c r="D200" s="214" t="s">
        <v>138</v>
      </c>
      <c r="E200" s="223" t="s">
        <v>19</v>
      </c>
      <c r="F200" s="224" t="s">
        <v>264</v>
      </c>
      <c r="G200" s="222"/>
      <c r="H200" s="223" t="s">
        <v>19</v>
      </c>
      <c r="I200" s="225"/>
      <c r="J200" s="222"/>
      <c r="K200" s="222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138</v>
      </c>
      <c r="AU200" s="230" t="s">
        <v>84</v>
      </c>
      <c r="AV200" s="13" t="s">
        <v>82</v>
      </c>
      <c r="AW200" s="13" t="s">
        <v>35</v>
      </c>
      <c r="AX200" s="13" t="s">
        <v>74</v>
      </c>
      <c r="AY200" s="230" t="s">
        <v>125</v>
      </c>
    </row>
    <row r="201" s="14" customFormat="1">
      <c r="A201" s="14"/>
      <c r="B201" s="231"/>
      <c r="C201" s="232"/>
      <c r="D201" s="214" t="s">
        <v>138</v>
      </c>
      <c r="E201" s="233" t="s">
        <v>19</v>
      </c>
      <c r="F201" s="234" t="s">
        <v>265</v>
      </c>
      <c r="G201" s="232"/>
      <c r="H201" s="235">
        <v>206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1" t="s">
        <v>138</v>
      </c>
      <c r="AU201" s="241" t="s">
        <v>84</v>
      </c>
      <c r="AV201" s="14" t="s">
        <v>84</v>
      </c>
      <c r="AW201" s="14" t="s">
        <v>35</v>
      </c>
      <c r="AX201" s="14" t="s">
        <v>74</v>
      </c>
      <c r="AY201" s="241" t="s">
        <v>125</v>
      </c>
    </row>
    <row r="202" s="13" customFormat="1">
      <c r="A202" s="13"/>
      <c r="B202" s="221"/>
      <c r="C202" s="222"/>
      <c r="D202" s="214" t="s">
        <v>138</v>
      </c>
      <c r="E202" s="223" t="s">
        <v>19</v>
      </c>
      <c r="F202" s="224" t="s">
        <v>266</v>
      </c>
      <c r="G202" s="222"/>
      <c r="H202" s="223" t="s">
        <v>19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0" t="s">
        <v>138</v>
      </c>
      <c r="AU202" s="230" t="s">
        <v>84</v>
      </c>
      <c r="AV202" s="13" t="s">
        <v>82</v>
      </c>
      <c r="AW202" s="13" t="s">
        <v>35</v>
      </c>
      <c r="AX202" s="13" t="s">
        <v>74</v>
      </c>
      <c r="AY202" s="230" t="s">
        <v>125</v>
      </c>
    </row>
    <row r="203" s="14" customFormat="1">
      <c r="A203" s="14"/>
      <c r="B203" s="231"/>
      <c r="C203" s="232"/>
      <c r="D203" s="214" t="s">
        <v>138</v>
      </c>
      <c r="E203" s="233" t="s">
        <v>19</v>
      </c>
      <c r="F203" s="234" t="s">
        <v>267</v>
      </c>
      <c r="G203" s="232"/>
      <c r="H203" s="235">
        <v>400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1" t="s">
        <v>138</v>
      </c>
      <c r="AU203" s="241" t="s">
        <v>84</v>
      </c>
      <c r="AV203" s="14" t="s">
        <v>84</v>
      </c>
      <c r="AW203" s="14" t="s">
        <v>35</v>
      </c>
      <c r="AX203" s="14" t="s">
        <v>74</v>
      </c>
      <c r="AY203" s="241" t="s">
        <v>125</v>
      </c>
    </row>
    <row r="204" s="13" customFormat="1">
      <c r="A204" s="13"/>
      <c r="B204" s="221"/>
      <c r="C204" s="222"/>
      <c r="D204" s="214" t="s">
        <v>138</v>
      </c>
      <c r="E204" s="223" t="s">
        <v>19</v>
      </c>
      <c r="F204" s="224" t="s">
        <v>268</v>
      </c>
      <c r="G204" s="222"/>
      <c r="H204" s="223" t="s">
        <v>19</v>
      </c>
      <c r="I204" s="225"/>
      <c r="J204" s="222"/>
      <c r="K204" s="222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138</v>
      </c>
      <c r="AU204" s="230" t="s">
        <v>84</v>
      </c>
      <c r="AV204" s="13" t="s">
        <v>82</v>
      </c>
      <c r="AW204" s="13" t="s">
        <v>35</v>
      </c>
      <c r="AX204" s="13" t="s">
        <v>74</v>
      </c>
      <c r="AY204" s="230" t="s">
        <v>125</v>
      </c>
    </row>
    <row r="205" s="14" customFormat="1">
      <c r="A205" s="14"/>
      <c r="B205" s="231"/>
      <c r="C205" s="232"/>
      <c r="D205" s="214" t="s">
        <v>138</v>
      </c>
      <c r="E205" s="233" t="s">
        <v>19</v>
      </c>
      <c r="F205" s="234" t="s">
        <v>269</v>
      </c>
      <c r="G205" s="232"/>
      <c r="H205" s="235">
        <v>600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1" t="s">
        <v>138</v>
      </c>
      <c r="AU205" s="241" t="s">
        <v>84</v>
      </c>
      <c r="AV205" s="14" t="s">
        <v>84</v>
      </c>
      <c r="AW205" s="14" t="s">
        <v>35</v>
      </c>
      <c r="AX205" s="14" t="s">
        <v>74</v>
      </c>
      <c r="AY205" s="241" t="s">
        <v>125</v>
      </c>
    </row>
    <row r="206" s="15" customFormat="1">
      <c r="A206" s="15"/>
      <c r="B206" s="242"/>
      <c r="C206" s="243"/>
      <c r="D206" s="214" t="s">
        <v>138</v>
      </c>
      <c r="E206" s="244" t="s">
        <v>19</v>
      </c>
      <c r="F206" s="245" t="s">
        <v>253</v>
      </c>
      <c r="G206" s="243"/>
      <c r="H206" s="246">
        <v>2037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2" t="s">
        <v>138</v>
      </c>
      <c r="AU206" s="252" t="s">
        <v>84</v>
      </c>
      <c r="AV206" s="15" t="s">
        <v>132</v>
      </c>
      <c r="AW206" s="15" t="s">
        <v>35</v>
      </c>
      <c r="AX206" s="15" t="s">
        <v>82</v>
      </c>
      <c r="AY206" s="252" t="s">
        <v>125</v>
      </c>
    </row>
    <row r="207" s="2" customFormat="1" ht="21.75" customHeight="1">
      <c r="A207" s="39"/>
      <c r="B207" s="40"/>
      <c r="C207" s="201" t="s">
        <v>270</v>
      </c>
      <c r="D207" s="201" t="s">
        <v>127</v>
      </c>
      <c r="E207" s="202" t="s">
        <v>271</v>
      </c>
      <c r="F207" s="203" t="s">
        <v>272</v>
      </c>
      <c r="G207" s="204" t="s">
        <v>216</v>
      </c>
      <c r="H207" s="205">
        <v>1408</v>
      </c>
      <c r="I207" s="206"/>
      <c r="J207" s="207">
        <f>ROUND(I207*H207,2)</f>
        <v>0</v>
      </c>
      <c r="K207" s="203" t="s">
        <v>131</v>
      </c>
      <c r="L207" s="45"/>
      <c r="M207" s="208" t="s">
        <v>19</v>
      </c>
      <c r="N207" s="209" t="s">
        <v>45</v>
      </c>
      <c r="O207" s="85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2" t="s">
        <v>132</v>
      </c>
      <c r="AT207" s="212" t="s">
        <v>127</v>
      </c>
      <c r="AU207" s="212" t="s">
        <v>84</v>
      </c>
      <c r="AY207" s="18" t="s">
        <v>125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8" t="s">
        <v>82</v>
      </c>
      <c r="BK207" s="213">
        <f>ROUND(I207*H207,2)</f>
        <v>0</v>
      </c>
      <c r="BL207" s="18" t="s">
        <v>132</v>
      </c>
      <c r="BM207" s="212" t="s">
        <v>273</v>
      </c>
    </row>
    <row r="208" s="2" customFormat="1">
      <c r="A208" s="39"/>
      <c r="B208" s="40"/>
      <c r="C208" s="41"/>
      <c r="D208" s="214" t="s">
        <v>134</v>
      </c>
      <c r="E208" s="41"/>
      <c r="F208" s="215" t="s">
        <v>274</v>
      </c>
      <c r="G208" s="41"/>
      <c r="H208" s="41"/>
      <c r="I208" s="216"/>
      <c r="J208" s="41"/>
      <c r="K208" s="41"/>
      <c r="L208" s="45"/>
      <c r="M208" s="217"/>
      <c r="N208" s="21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134</v>
      </c>
      <c r="AU208" s="18" t="s">
        <v>84</v>
      </c>
    </row>
    <row r="209" s="2" customFormat="1">
      <c r="A209" s="39"/>
      <c r="B209" s="40"/>
      <c r="C209" s="41"/>
      <c r="D209" s="219" t="s">
        <v>136</v>
      </c>
      <c r="E209" s="41"/>
      <c r="F209" s="220" t="s">
        <v>275</v>
      </c>
      <c r="G209" s="41"/>
      <c r="H209" s="41"/>
      <c r="I209" s="216"/>
      <c r="J209" s="41"/>
      <c r="K209" s="41"/>
      <c r="L209" s="45"/>
      <c r="M209" s="217"/>
      <c r="N209" s="218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136</v>
      </c>
      <c r="AU209" s="18" t="s">
        <v>84</v>
      </c>
    </row>
    <row r="210" s="13" customFormat="1">
      <c r="A210" s="13"/>
      <c r="B210" s="221"/>
      <c r="C210" s="222"/>
      <c r="D210" s="214" t="s">
        <v>138</v>
      </c>
      <c r="E210" s="223" t="s">
        <v>19</v>
      </c>
      <c r="F210" s="224" t="s">
        <v>139</v>
      </c>
      <c r="G210" s="222"/>
      <c r="H210" s="223" t="s">
        <v>19</v>
      </c>
      <c r="I210" s="225"/>
      <c r="J210" s="222"/>
      <c r="K210" s="222"/>
      <c r="L210" s="226"/>
      <c r="M210" s="227"/>
      <c r="N210" s="228"/>
      <c r="O210" s="228"/>
      <c r="P210" s="228"/>
      <c r="Q210" s="228"/>
      <c r="R210" s="228"/>
      <c r="S210" s="228"/>
      <c r="T210" s="22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0" t="s">
        <v>138</v>
      </c>
      <c r="AU210" s="230" t="s">
        <v>84</v>
      </c>
      <c r="AV210" s="13" t="s">
        <v>82</v>
      </c>
      <c r="AW210" s="13" t="s">
        <v>35</v>
      </c>
      <c r="AX210" s="13" t="s">
        <v>74</v>
      </c>
      <c r="AY210" s="230" t="s">
        <v>125</v>
      </c>
    </row>
    <row r="211" s="13" customFormat="1">
      <c r="A211" s="13"/>
      <c r="B211" s="221"/>
      <c r="C211" s="222"/>
      <c r="D211" s="214" t="s">
        <v>138</v>
      </c>
      <c r="E211" s="223" t="s">
        <v>19</v>
      </c>
      <c r="F211" s="224" t="s">
        <v>276</v>
      </c>
      <c r="G211" s="222"/>
      <c r="H211" s="223" t="s">
        <v>19</v>
      </c>
      <c r="I211" s="225"/>
      <c r="J211" s="222"/>
      <c r="K211" s="222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138</v>
      </c>
      <c r="AU211" s="230" t="s">
        <v>84</v>
      </c>
      <c r="AV211" s="13" t="s">
        <v>82</v>
      </c>
      <c r="AW211" s="13" t="s">
        <v>35</v>
      </c>
      <c r="AX211" s="13" t="s">
        <v>74</v>
      </c>
      <c r="AY211" s="230" t="s">
        <v>125</v>
      </c>
    </row>
    <row r="212" s="14" customFormat="1">
      <c r="A212" s="14"/>
      <c r="B212" s="231"/>
      <c r="C212" s="232"/>
      <c r="D212" s="214" t="s">
        <v>138</v>
      </c>
      <c r="E212" s="233" t="s">
        <v>19</v>
      </c>
      <c r="F212" s="234" t="s">
        <v>277</v>
      </c>
      <c r="G212" s="232"/>
      <c r="H212" s="235">
        <v>55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1" t="s">
        <v>138</v>
      </c>
      <c r="AU212" s="241" t="s">
        <v>84</v>
      </c>
      <c r="AV212" s="14" t="s">
        <v>84</v>
      </c>
      <c r="AW212" s="14" t="s">
        <v>35</v>
      </c>
      <c r="AX212" s="14" t="s">
        <v>74</v>
      </c>
      <c r="AY212" s="241" t="s">
        <v>125</v>
      </c>
    </row>
    <row r="213" s="13" customFormat="1">
      <c r="A213" s="13"/>
      <c r="B213" s="221"/>
      <c r="C213" s="222"/>
      <c r="D213" s="214" t="s">
        <v>138</v>
      </c>
      <c r="E213" s="223" t="s">
        <v>19</v>
      </c>
      <c r="F213" s="224" t="s">
        <v>278</v>
      </c>
      <c r="G213" s="222"/>
      <c r="H213" s="223" t="s">
        <v>19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138</v>
      </c>
      <c r="AU213" s="230" t="s">
        <v>84</v>
      </c>
      <c r="AV213" s="13" t="s">
        <v>82</v>
      </c>
      <c r="AW213" s="13" t="s">
        <v>35</v>
      </c>
      <c r="AX213" s="13" t="s">
        <v>74</v>
      </c>
      <c r="AY213" s="230" t="s">
        <v>125</v>
      </c>
    </row>
    <row r="214" s="14" customFormat="1">
      <c r="A214" s="14"/>
      <c r="B214" s="231"/>
      <c r="C214" s="232"/>
      <c r="D214" s="214" t="s">
        <v>138</v>
      </c>
      <c r="E214" s="233" t="s">
        <v>19</v>
      </c>
      <c r="F214" s="234" t="s">
        <v>279</v>
      </c>
      <c r="G214" s="232"/>
      <c r="H214" s="235">
        <v>36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1" t="s">
        <v>138</v>
      </c>
      <c r="AU214" s="241" t="s">
        <v>84</v>
      </c>
      <c r="AV214" s="14" t="s">
        <v>84</v>
      </c>
      <c r="AW214" s="14" t="s">
        <v>35</v>
      </c>
      <c r="AX214" s="14" t="s">
        <v>74</v>
      </c>
      <c r="AY214" s="241" t="s">
        <v>125</v>
      </c>
    </row>
    <row r="215" s="13" customFormat="1">
      <c r="A215" s="13"/>
      <c r="B215" s="221"/>
      <c r="C215" s="222"/>
      <c r="D215" s="214" t="s">
        <v>138</v>
      </c>
      <c r="E215" s="223" t="s">
        <v>19</v>
      </c>
      <c r="F215" s="224" t="s">
        <v>280</v>
      </c>
      <c r="G215" s="222"/>
      <c r="H215" s="223" t="s">
        <v>19</v>
      </c>
      <c r="I215" s="225"/>
      <c r="J215" s="222"/>
      <c r="K215" s="222"/>
      <c r="L215" s="226"/>
      <c r="M215" s="227"/>
      <c r="N215" s="228"/>
      <c r="O215" s="228"/>
      <c r="P215" s="228"/>
      <c r="Q215" s="228"/>
      <c r="R215" s="228"/>
      <c r="S215" s="228"/>
      <c r="T215" s="22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0" t="s">
        <v>138</v>
      </c>
      <c r="AU215" s="230" t="s">
        <v>84</v>
      </c>
      <c r="AV215" s="13" t="s">
        <v>82</v>
      </c>
      <c r="AW215" s="13" t="s">
        <v>35</v>
      </c>
      <c r="AX215" s="13" t="s">
        <v>74</v>
      </c>
      <c r="AY215" s="230" t="s">
        <v>125</v>
      </c>
    </row>
    <row r="216" s="14" customFormat="1">
      <c r="A216" s="14"/>
      <c r="B216" s="231"/>
      <c r="C216" s="232"/>
      <c r="D216" s="214" t="s">
        <v>138</v>
      </c>
      <c r="E216" s="233" t="s">
        <v>19</v>
      </c>
      <c r="F216" s="234" t="s">
        <v>281</v>
      </c>
      <c r="G216" s="232"/>
      <c r="H216" s="235">
        <v>48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138</v>
      </c>
      <c r="AU216" s="241" t="s">
        <v>84</v>
      </c>
      <c r="AV216" s="14" t="s">
        <v>84</v>
      </c>
      <c r="AW216" s="14" t="s">
        <v>35</v>
      </c>
      <c r="AX216" s="14" t="s">
        <v>74</v>
      </c>
      <c r="AY216" s="241" t="s">
        <v>125</v>
      </c>
    </row>
    <row r="217" s="13" customFormat="1">
      <c r="A217" s="13"/>
      <c r="B217" s="221"/>
      <c r="C217" s="222"/>
      <c r="D217" s="214" t="s">
        <v>138</v>
      </c>
      <c r="E217" s="223" t="s">
        <v>19</v>
      </c>
      <c r="F217" s="224" t="s">
        <v>282</v>
      </c>
      <c r="G217" s="222"/>
      <c r="H217" s="223" t="s">
        <v>19</v>
      </c>
      <c r="I217" s="225"/>
      <c r="J217" s="222"/>
      <c r="K217" s="222"/>
      <c r="L217" s="226"/>
      <c r="M217" s="227"/>
      <c r="N217" s="228"/>
      <c r="O217" s="228"/>
      <c r="P217" s="228"/>
      <c r="Q217" s="228"/>
      <c r="R217" s="228"/>
      <c r="S217" s="228"/>
      <c r="T217" s="22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0" t="s">
        <v>138</v>
      </c>
      <c r="AU217" s="230" t="s">
        <v>84</v>
      </c>
      <c r="AV217" s="13" t="s">
        <v>82</v>
      </c>
      <c r="AW217" s="13" t="s">
        <v>35</v>
      </c>
      <c r="AX217" s="13" t="s">
        <v>74</v>
      </c>
      <c r="AY217" s="230" t="s">
        <v>125</v>
      </c>
    </row>
    <row r="218" s="14" customFormat="1">
      <c r="A218" s="14"/>
      <c r="B218" s="231"/>
      <c r="C218" s="232"/>
      <c r="D218" s="214" t="s">
        <v>138</v>
      </c>
      <c r="E218" s="233" t="s">
        <v>19</v>
      </c>
      <c r="F218" s="234" t="s">
        <v>283</v>
      </c>
      <c r="G218" s="232"/>
      <c r="H218" s="235">
        <v>56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1" t="s">
        <v>138</v>
      </c>
      <c r="AU218" s="241" t="s">
        <v>84</v>
      </c>
      <c r="AV218" s="14" t="s">
        <v>84</v>
      </c>
      <c r="AW218" s="14" t="s">
        <v>35</v>
      </c>
      <c r="AX218" s="14" t="s">
        <v>74</v>
      </c>
      <c r="AY218" s="241" t="s">
        <v>125</v>
      </c>
    </row>
    <row r="219" s="13" customFormat="1">
      <c r="A219" s="13"/>
      <c r="B219" s="221"/>
      <c r="C219" s="222"/>
      <c r="D219" s="214" t="s">
        <v>138</v>
      </c>
      <c r="E219" s="223" t="s">
        <v>19</v>
      </c>
      <c r="F219" s="224" t="s">
        <v>284</v>
      </c>
      <c r="G219" s="222"/>
      <c r="H219" s="223" t="s">
        <v>19</v>
      </c>
      <c r="I219" s="225"/>
      <c r="J219" s="222"/>
      <c r="K219" s="222"/>
      <c r="L219" s="226"/>
      <c r="M219" s="227"/>
      <c r="N219" s="228"/>
      <c r="O219" s="228"/>
      <c r="P219" s="228"/>
      <c r="Q219" s="228"/>
      <c r="R219" s="228"/>
      <c r="S219" s="228"/>
      <c r="T219" s="22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0" t="s">
        <v>138</v>
      </c>
      <c r="AU219" s="230" t="s">
        <v>84</v>
      </c>
      <c r="AV219" s="13" t="s">
        <v>82</v>
      </c>
      <c r="AW219" s="13" t="s">
        <v>35</v>
      </c>
      <c r="AX219" s="13" t="s">
        <v>74</v>
      </c>
      <c r="AY219" s="230" t="s">
        <v>125</v>
      </c>
    </row>
    <row r="220" s="14" customFormat="1">
      <c r="A220" s="14"/>
      <c r="B220" s="231"/>
      <c r="C220" s="232"/>
      <c r="D220" s="214" t="s">
        <v>138</v>
      </c>
      <c r="E220" s="233" t="s">
        <v>19</v>
      </c>
      <c r="F220" s="234" t="s">
        <v>285</v>
      </c>
      <c r="G220" s="232"/>
      <c r="H220" s="235">
        <v>37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1" t="s">
        <v>138</v>
      </c>
      <c r="AU220" s="241" t="s">
        <v>84</v>
      </c>
      <c r="AV220" s="14" t="s">
        <v>84</v>
      </c>
      <c r="AW220" s="14" t="s">
        <v>35</v>
      </c>
      <c r="AX220" s="14" t="s">
        <v>74</v>
      </c>
      <c r="AY220" s="241" t="s">
        <v>125</v>
      </c>
    </row>
    <row r="221" s="13" customFormat="1">
      <c r="A221" s="13"/>
      <c r="B221" s="221"/>
      <c r="C221" s="222"/>
      <c r="D221" s="214" t="s">
        <v>138</v>
      </c>
      <c r="E221" s="223" t="s">
        <v>19</v>
      </c>
      <c r="F221" s="224" t="s">
        <v>286</v>
      </c>
      <c r="G221" s="222"/>
      <c r="H221" s="223" t="s">
        <v>19</v>
      </c>
      <c r="I221" s="225"/>
      <c r="J221" s="222"/>
      <c r="K221" s="222"/>
      <c r="L221" s="226"/>
      <c r="M221" s="227"/>
      <c r="N221" s="228"/>
      <c r="O221" s="228"/>
      <c r="P221" s="228"/>
      <c r="Q221" s="228"/>
      <c r="R221" s="228"/>
      <c r="S221" s="228"/>
      <c r="T221" s="22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0" t="s">
        <v>138</v>
      </c>
      <c r="AU221" s="230" t="s">
        <v>84</v>
      </c>
      <c r="AV221" s="13" t="s">
        <v>82</v>
      </c>
      <c r="AW221" s="13" t="s">
        <v>35</v>
      </c>
      <c r="AX221" s="13" t="s">
        <v>74</v>
      </c>
      <c r="AY221" s="230" t="s">
        <v>125</v>
      </c>
    </row>
    <row r="222" s="14" customFormat="1">
      <c r="A222" s="14"/>
      <c r="B222" s="231"/>
      <c r="C222" s="232"/>
      <c r="D222" s="214" t="s">
        <v>138</v>
      </c>
      <c r="E222" s="233" t="s">
        <v>19</v>
      </c>
      <c r="F222" s="234" t="s">
        <v>287</v>
      </c>
      <c r="G222" s="232"/>
      <c r="H222" s="235">
        <v>84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1" t="s">
        <v>138</v>
      </c>
      <c r="AU222" s="241" t="s">
        <v>84</v>
      </c>
      <c r="AV222" s="14" t="s">
        <v>84</v>
      </c>
      <c r="AW222" s="14" t="s">
        <v>35</v>
      </c>
      <c r="AX222" s="14" t="s">
        <v>74</v>
      </c>
      <c r="AY222" s="241" t="s">
        <v>125</v>
      </c>
    </row>
    <row r="223" s="13" customFormat="1">
      <c r="A223" s="13"/>
      <c r="B223" s="221"/>
      <c r="C223" s="222"/>
      <c r="D223" s="214" t="s">
        <v>138</v>
      </c>
      <c r="E223" s="223" t="s">
        <v>19</v>
      </c>
      <c r="F223" s="224" t="s">
        <v>288</v>
      </c>
      <c r="G223" s="222"/>
      <c r="H223" s="223" t="s">
        <v>19</v>
      </c>
      <c r="I223" s="225"/>
      <c r="J223" s="222"/>
      <c r="K223" s="222"/>
      <c r="L223" s="226"/>
      <c r="M223" s="227"/>
      <c r="N223" s="228"/>
      <c r="O223" s="228"/>
      <c r="P223" s="228"/>
      <c r="Q223" s="228"/>
      <c r="R223" s="228"/>
      <c r="S223" s="228"/>
      <c r="T223" s="22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0" t="s">
        <v>138</v>
      </c>
      <c r="AU223" s="230" t="s">
        <v>84</v>
      </c>
      <c r="AV223" s="13" t="s">
        <v>82</v>
      </c>
      <c r="AW223" s="13" t="s">
        <v>35</v>
      </c>
      <c r="AX223" s="13" t="s">
        <v>74</v>
      </c>
      <c r="AY223" s="230" t="s">
        <v>125</v>
      </c>
    </row>
    <row r="224" s="14" customFormat="1">
      <c r="A224" s="14"/>
      <c r="B224" s="231"/>
      <c r="C224" s="232"/>
      <c r="D224" s="214" t="s">
        <v>138</v>
      </c>
      <c r="E224" s="233" t="s">
        <v>19</v>
      </c>
      <c r="F224" s="234" t="s">
        <v>279</v>
      </c>
      <c r="G224" s="232"/>
      <c r="H224" s="235">
        <v>36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1" t="s">
        <v>138</v>
      </c>
      <c r="AU224" s="241" t="s">
        <v>84</v>
      </c>
      <c r="AV224" s="14" t="s">
        <v>84</v>
      </c>
      <c r="AW224" s="14" t="s">
        <v>35</v>
      </c>
      <c r="AX224" s="14" t="s">
        <v>74</v>
      </c>
      <c r="AY224" s="241" t="s">
        <v>125</v>
      </c>
    </row>
    <row r="225" s="13" customFormat="1">
      <c r="A225" s="13"/>
      <c r="B225" s="221"/>
      <c r="C225" s="222"/>
      <c r="D225" s="214" t="s">
        <v>138</v>
      </c>
      <c r="E225" s="223" t="s">
        <v>19</v>
      </c>
      <c r="F225" s="224" t="s">
        <v>289</v>
      </c>
      <c r="G225" s="222"/>
      <c r="H225" s="223" t="s">
        <v>19</v>
      </c>
      <c r="I225" s="225"/>
      <c r="J225" s="222"/>
      <c r="K225" s="222"/>
      <c r="L225" s="226"/>
      <c r="M225" s="227"/>
      <c r="N225" s="228"/>
      <c r="O225" s="228"/>
      <c r="P225" s="228"/>
      <c r="Q225" s="228"/>
      <c r="R225" s="228"/>
      <c r="S225" s="228"/>
      <c r="T225" s="22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0" t="s">
        <v>138</v>
      </c>
      <c r="AU225" s="230" t="s">
        <v>84</v>
      </c>
      <c r="AV225" s="13" t="s">
        <v>82</v>
      </c>
      <c r="AW225" s="13" t="s">
        <v>35</v>
      </c>
      <c r="AX225" s="13" t="s">
        <v>74</v>
      </c>
      <c r="AY225" s="230" t="s">
        <v>125</v>
      </c>
    </row>
    <row r="226" s="14" customFormat="1">
      <c r="A226" s="14"/>
      <c r="B226" s="231"/>
      <c r="C226" s="232"/>
      <c r="D226" s="214" t="s">
        <v>138</v>
      </c>
      <c r="E226" s="233" t="s">
        <v>19</v>
      </c>
      <c r="F226" s="234" t="s">
        <v>290</v>
      </c>
      <c r="G226" s="232"/>
      <c r="H226" s="235">
        <v>101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1" t="s">
        <v>138</v>
      </c>
      <c r="AU226" s="241" t="s">
        <v>84</v>
      </c>
      <c r="AV226" s="14" t="s">
        <v>84</v>
      </c>
      <c r="AW226" s="14" t="s">
        <v>35</v>
      </c>
      <c r="AX226" s="14" t="s">
        <v>74</v>
      </c>
      <c r="AY226" s="241" t="s">
        <v>125</v>
      </c>
    </row>
    <row r="227" s="13" customFormat="1">
      <c r="A227" s="13"/>
      <c r="B227" s="221"/>
      <c r="C227" s="222"/>
      <c r="D227" s="214" t="s">
        <v>138</v>
      </c>
      <c r="E227" s="223" t="s">
        <v>19</v>
      </c>
      <c r="F227" s="224" t="s">
        <v>291</v>
      </c>
      <c r="G227" s="222"/>
      <c r="H227" s="223" t="s">
        <v>19</v>
      </c>
      <c r="I227" s="225"/>
      <c r="J227" s="222"/>
      <c r="K227" s="222"/>
      <c r="L227" s="226"/>
      <c r="M227" s="227"/>
      <c r="N227" s="228"/>
      <c r="O227" s="228"/>
      <c r="P227" s="228"/>
      <c r="Q227" s="228"/>
      <c r="R227" s="228"/>
      <c r="S227" s="228"/>
      <c r="T227" s="22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0" t="s">
        <v>138</v>
      </c>
      <c r="AU227" s="230" t="s">
        <v>84</v>
      </c>
      <c r="AV227" s="13" t="s">
        <v>82</v>
      </c>
      <c r="AW227" s="13" t="s">
        <v>35</v>
      </c>
      <c r="AX227" s="13" t="s">
        <v>74</v>
      </c>
      <c r="AY227" s="230" t="s">
        <v>125</v>
      </c>
    </row>
    <row r="228" s="14" customFormat="1">
      <c r="A228" s="14"/>
      <c r="B228" s="231"/>
      <c r="C228" s="232"/>
      <c r="D228" s="214" t="s">
        <v>138</v>
      </c>
      <c r="E228" s="233" t="s">
        <v>19</v>
      </c>
      <c r="F228" s="234" t="s">
        <v>292</v>
      </c>
      <c r="G228" s="232"/>
      <c r="H228" s="235">
        <v>132.5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1" t="s">
        <v>138</v>
      </c>
      <c r="AU228" s="241" t="s">
        <v>84</v>
      </c>
      <c r="AV228" s="14" t="s">
        <v>84</v>
      </c>
      <c r="AW228" s="14" t="s">
        <v>35</v>
      </c>
      <c r="AX228" s="14" t="s">
        <v>74</v>
      </c>
      <c r="AY228" s="241" t="s">
        <v>125</v>
      </c>
    </row>
    <row r="229" s="13" customFormat="1">
      <c r="A229" s="13"/>
      <c r="B229" s="221"/>
      <c r="C229" s="222"/>
      <c r="D229" s="214" t="s">
        <v>138</v>
      </c>
      <c r="E229" s="223" t="s">
        <v>19</v>
      </c>
      <c r="F229" s="224" t="s">
        <v>293</v>
      </c>
      <c r="G229" s="222"/>
      <c r="H229" s="223" t="s">
        <v>19</v>
      </c>
      <c r="I229" s="225"/>
      <c r="J229" s="222"/>
      <c r="K229" s="222"/>
      <c r="L229" s="226"/>
      <c r="M229" s="227"/>
      <c r="N229" s="228"/>
      <c r="O229" s="228"/>
      <c r="P229" s="228"/>
      <c r="Q229" s="228"/>
      <c r="R229" s="228"/>
      <c r="S229" s="228"/>
      <c r="T229" s="22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0" t="s">
        <v>138</v>
      </c>
      <c r="AU229" s="230" t="s">
        <v>84</v>
      </c>
      <c r="AV229" s="13" t="s">
        <v>82</v>
      </c>
      <c r="AW229" s="13" t="s">
        <v>35</v>
      </c>
      <c r="AX229" s="13" t="s">
        <v>74</v>
      </c>
      <c r="AY229" s="230" t="s">
        <v>125</v>
      </c>
    </row>
    <row r="230" s="14" customFormat="1">
      <c r="A230" s="14"/>
      <c r="B230" s="231"/>
      <c r="C230" s="232"/>
      <c r="D230" s="214" t="s">
        <v>138</v>
      </c>
      <c r="E230" s="233" t="s">
        <v>19</v>
      </c>
      <c r="F230" s="234" t="s">
        <v>294</v>
      </c>
      <c r="G230" s="232"/>
      <c r="H230" s="235">
        <v>492.5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1" t="s">
        <v>138</v>
      </c>
      <c r="AU230" s="241" t="s">
        <v>84</v>
      </c>
      <c r="AV230" s="14" t="s">
        <v>84</v>
      </c>
      <c r="AW230" s="14" t="s">
        <v>35</v>
      </c>
      <c r="AX230" s="14" t="s">
        <v>74</v>
      </c>
      <c r="AY230" s="241" t="s">
        <v>125</v>
      </c>
    </row>
    <row r="231" s="13" customFormat="1">
      <c r="A231" s="13"/>
      <c r="B231" s="221"/>
      <c r="C231" s="222"/>
      <c r="D231" s="214" t="s">
        <v>138</v>
      </c>
      <c r="E231" s="223" t="s">
        <v>19</v>
      </c>
      <c r="F231" s="224" t="s">
        <v>295</v>
      </c>
      <c r="G231" s="222"/>
      <c r="H231" s="223" t="s">
        <v>19</v>
      </c>
      <c r="I231" s="225"/>
      <c r="J231" s="222"/>
      <c r="K231" s="222"/>
      <c r="L231" s="226"/>
      <c r="M231" s="227"/>
      <c r="N231" s="228"/>
      <c r="O231" s="228"/>
      <c r="P231" s="228"/>
      <c r="Q231" s="228"/>
      <c r="R231" s="228"/>
      <c r="S231" s="228"/>
      <c r="T231" s="22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0" t="s">
        <v>138</v>
      </c>
      <c r="AU231" s="230" t="s">
        <v>84</v>
      </c>
      <c r="AV231" s="13" t="s">
        <v>82</v>
      </c>
      <c r="AW231" s="13" t="s">
        <v>35</v>
      </c>
      <c r="AX231" s="13" t="s">
        <v>74</v>
      </c>
      <c r="AY231" s="230" t="s">
        <v>125</v>
      </c>
    </row>
    <row r="232" s="14" customFormat="1">
      <c r="A232" s="14"/>
      <c r="B232" s="231"/>
      <c r="C232" s="232"/>
      <c r="D232" s="214" t="s">
        <v>138</v>
      </c>
      <c r="E232" s="233" t="s">
        <v>19</v>
      </c>
      <c r="F232" s="234" t="s">
        <v>296</v>
      </c>
      <c r="G232" s="232"/>
      <c r="H232" s="235">
        <v>330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1" t="s">
        <v>138</v>
      </c>
      <c r="AU232" s="241" t="s">
        <v>84</v>
      </c>
      <c r="AV232" s="14" t="s">
        <v>84</v>
      </c>
      <c r="AW232" s="14" t="s">
        <v>35</v>
      </c>
      <c r="AX232" s="14" t="s">
        <v>74</v>
      </c>
      <c r="AY232" s="241" t="s">
        <v>125</v>
      </c>
    </row>
    <row r="233" s="15" customFormat="1">
      <c r="A233" s="15"/>
      <c r="B233" s="242"/>
      <c r="C233" s="243"/>
      <c r="D233" s="214" t="s">
        <v>138</v>
      </c>
      <c r="E233" s="244" t="s">
        <v>19</v>
      </c>
      <c r="F233" s="245" t="s">
        <v>253</v>
      </c>
      <c r="G233" s="243"/>
      <c r="H233" s="246">
        <v>1408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2" t="s">
        <v>138</v>
      </c>
      <c r="AU233" s="252" t="s">
        <v>84</v>
      </c>
      <c r="AV233" s="15" t="s">
        <v>132</v>
      </c>
      <c r="AW233" s="15" t="s">
        <v>35</v>
      </c>
      <c r="AX233" s="15" t="s">
        <v>82</v>
      </c>
      <c r="AY233" s="252" t="s">
        <v>125</v>
      </c>
    </row>
    <row r="234" s="2" customFormat="1" ht="21.75" customHeight="1">
      <c r="A234" s="39"/>
      <c r="B234" s="40"/>
      <c r="C234" s="201" t="s">
        <v>297</v>
      </c>
      <c r="D234" s="201" t="s">
        <v>127</v>
      </c>
      <c r="E234" s="202" t="s">
        <v>298</v>
      </c>
      <c r="F234" s="203" t="s">
        <v>299</v>
      </c>
      <c r="G234" s="204" t="s">
        <v>216</v>
      </c>
      <c r="H234" s="205">
        <v>40.5</v>
      </c>
      <c r="I234" s="206"/>
      <c r="J234" s="207">
        <f>ROUND(I234*H234,2)</f>
        <v>0</v>
      </c>
      <c r="K234" s="203" t="s">
        <v>131</v>
      </c>
      <c r="L234" s="45"/>
      <c r="M234" s="208" t="s">
        <v>19</v>
      </c>
      <c r="N234" s="209" t="s">
        <v>45</v>
      </c>
      <c r="O234" s="85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2" t="s">
        <v>132</v>
      </c>
      <c r="AT234" s="212" t="s">
        <v>127</v>
      </c>
      <c r="AU234" s="212" t="s">
        <v>84</v>
      </c>
      <c r="AY234" s="18" t="s">
        <v>125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8" t="s">
        <v>82</v>
      </c>
      <c r="BK234" s="213">
        <f>ROUND(I234*H234,2)</f>
        <v>0</v>
      </c>
      <c r="BL234" s="18" t="s">
        <v>132</v>
      </c>
      <c r="BM234" s="212" t="s">
        <v>300</v>
      </c>
    </row>
    <row r="235" s="2" customFormat="1">
      <c r="A235" s="39"/>
      <c r="B235" s="40"/>
      <c r="C235" s="41"/>
      <c r="D235" s="214" t="s">
        <v>134</v>
      </c>
      <c r="E235" s="41"/>
      <c r="F235" s="215" t="s">
        <v>301</v>
      </c>
      <c r="G235" s="41"/>
      <c r="H235" s="41"/>
      <c r="I235" s="216"/>
      <c r="J235" s="41"/>
      <c r="K235" s="41"/>
      <c r="L235" s="45"/>
      <c r="M235" s="217"/>
      <c r="N235" s="218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134</v>
      </c>
      <c r="AU235" s="18" t="s">
        <v>84</v>
      </c>
    </row>
    <row r="236" s="2" customFormat="1">
      <c r="A236" s="39"/>
      <c r="B236" s="40"/>
      <c r="C236" s="41"/>
      <c r="D236" s="219" t="s">
        <v>136</v>
      </c>
      <c r="E236" s="41"/>
      <c r="F236" s="220" t="s">
        <v>302</v>
      </c>
      <c r="G236" s="41"/>
      <c r="H236" s="41"/>
      <c r="I236" s="216"/>
      <c r="J236" s="41"/>
      <c r="K236" s="41"/>
      <c r="L236" s="45"/>
      <c r="M236" s="217"/>
      <c r="N236" s="218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84</v>
      </c>
    </row>
    <row r="237" s="13" customFormat="1">
      <c r="A237" s="13"/>
      <c r="B237" s="221"/>
      <c r="C237" s="222"/>
      <c r="D237" s="214" t="s">
        <v>138</v>
      </c>
      <c r="E237" s="223" t="s">
        <v>19</v>
      </c>
      <c r="F237" s="224" t="s">
        <v>139</v>
      </c>
      <c r="G237" s="222"/>
      <c r="H237" s="223" t="s">
        <v>19</v>
      </c>
      <c r="I237" s="225"/>
      <c r="J237" s="222"/>
      <c r="K237" s="222"/>
      <c r="L237" s="226"/>
      <c r="M237" s="227"/>
      <c r="N237" s="228"/>
      <c r="O237" s="228"/>
      <c r="P237" s="228"/>
      <c r="Q237" s="228"/>
      <c r="R237" s="228"/>
      <c r="S237" s="228"/>
      <c r="T237" s="22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0" t="s">
        <v>138</v>
      </c>
      <c r="AU237" s="230" t="s">
        <v>84</v>
      </c>
      <c r="AV237" s="13" t="s">
        <v>82</v>
      </c>
      <c r="AW237" s="13" t="s">
        <v>35</v>
      </c>
      <c r="AX237" s="13" t="s">
        <v>74</v>
      </c>
      <c r="AY237" s="230" t="s">
        <v>125</v>
      </c>
    </row>
    <row r="238" s="13" customFormat="1">
      <c r="A238" s="13"/>
      <c r="B238" s="221"/>
      <c r="C238" s="222"/>
      <c r="D238" s="214" t="s">
        <v>138</v>
      </c>
      <c r="E238" s="223" t="s">
        <v>19</v>
      </c>
      <c r="F238" s="224" t="s">
        <v>303</v>
      </c>
      <c r="G238" s="222"/>
      <c r="H238" s="223" t="s">
        <v>19</v>
      </c>
      <c r="I238" s="225"/>
      <c r="J238" s="222"/>
      <c r="K238" s="222"/>
      <c r="L238" s="226"/>
      <c r="M238" s="227"/>
      <c r="N238" s="228"/>
      <c r="O238" s="228"/>
      <c r="P238" s="228"/>
      <c r="Q238" s="228"/>
      <c r="R238" s="228"/>
      <c r="S238" s="228"/>
      <c r="T238" s="22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0" t="s">
        <v>138</v>
      </c>
      <c r="AU238" s="230" t="s">
        <v>84</v>
      </c>
      <c r="AV238" s="13" t="s">
        <v>82</v>
      </c>
      <c r="AW238" s="13" t="s">
        <v>35</v>
      </c>
      <c r="AX238" s="13" t="s">
        <v>74</v>
      </c>
      <c r="AY238" s="230" t="s">
        <v>125</v>
      </c>
    </row>
    <row r="239" s="14" customFormat="1">
      <c r="A239" s="14"/>
      <c r="B239" s="231"/>
      <c r="C239" s="232"/>
      <c r="D239" s="214" t="s">
        <v>138</v>
      </c>
      <c r="E239" s="233" t="s">
        <v>19</v>
      </c>
      <c r="F239" s="234" t="s">
        <v>304</v>
      </c>
      <c r="G239" s="232"/>
      <c r="H239" s="235">
        <v>40.5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1" t="s">
        <v>138</v>
      </c>
      <c r="AU239" s="241" t="s">
        <v>84</v>
      </c>
      <c r="AV239" s="14" t="s">
        <v>84</v>
      </c>
      <c r="AW239" s="14" t="s">
        <v>35</v>
      </c>
      <c r="AX239" s="14" t="s">
        <v>82</v>
      </c>
      <c r="AY239" s="241" t="s">
        <v>125</v>
      </c>
    </row>
    <row r="240" s="2" customFormat="1" ht="16.5" customHeight="1">
      <c r="A240" s="39"/>
      <c r="B240" s="40"/>
      <c r="C240" s="201" t="s">
        <v>305</v>
      </c>
      <c r="D240" s="201" t="s">
        <v>127</v>
      </c>
      <c r="E240" s="202" t="s">
        <v>306</v>
      </c>
      <c r="F240" s="203" t="s">
        <v>307</v>
      </c>
      <c r="G240" s="204" t="s">
        <v>158</v>
      </c>
      <c r="H240" s="205">
        <v>2</v>
      </c>
      <c r="I240" s="206"/>
      <c r="J240" s="207">
        <f>ROUND(I240*H240,2)</f>
        <v>0</v>
      </c>
      <c r="K240" s="203" t="s">
        <v>131</v>
      </c>
      <c r="L240" s="45"/>
      <c r="M240" s="208" t="s">
        <v>19</v>
      </c>
      <c r="N240" s="209" t="s">
        <v>45</v>
      </c>
      <c r="O240" s="85"/>
      <c r="P240" s="210">
        <f>O240*H240</f>
        <v>0</v>
      </c>
      <c r="Q240" s="210">
        <v>0</v>
      </c>
      <c r="R240" s="210">
        <f>Q240*H240</f>
        <v>0</v>
      </c>
      <c r="S240" s="210">
        <v>0</v>
      </c>
      <c r="T240" s="21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2" t="s">
        <v>132</v>
      </c>
      <c r="AT240" s="212" t="s">
        <v>127</v>
      </c>
      <c r="AU240" s="212" t="s">
        <v>84</v>
      </c>
      <c r="AY240" s="18" t="s">
        <v>125</v>
      </c>
      <c r="BE240" s="213">
        <f>IF(N240="základní",J240,0)</f>
        <v>0</v>
      </c>
      <c r="BF240" s="213">
        <f>IF(N240="snížená",J240,0)</f>
        <v>0</v>
      </c>
      <c r="BG240" s="213">
        <f>IF(N240="zákl. přenesená",J240,0)</f>
        <v>0</v>
      </c>
      <c r="BH240" s="213">
        <f>IF(N240="sníž. přenesená",J240,0)</f>
        <v>0</v>
      </c>
      <c r="BI240" s="213">
        <f>IF(N240="nulová",J240,0)</f>
        <v>0</v>
      </c>
      <c r="BJ240" s="18" t="s">
        <v>82</v>
      </c>
      <c r="BK240" s="213">
        <f>ROUND(I240*H240,2)</f>
        <v>0</v>
      </c>
      <c r="BL240" s="18" t="s">
        <v>132</v>
      </c>
      <c r="BM240" s="212" t="s">
        <v>308</v>
      </c>
    </row>
    <row r="241" s="2" customFormat="1">
      <c r="A241" s="39"/>
      <c r="B241" s="40"/>
      <c r="C241" s="41"/>
      <c r="D241" s="214" t="s">
        <v>134</v>
      </c>
      <c r="E241" s="41"/>
      <c r="F241" s="215" t="s">
        <v>309</v>
      </c>
      <c r="G241" s="41"/>
      <c r="H241" s="41"/>
      <c r="I241" s="216"/>
      <c r="J241" s="41"/>
      <c r="K241" s="41"/>
      <c r="L241" s="45"/>
      <c r="M241" s="217"/>
      <c r="N241" s="218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134</v>
      </c>
      <c r="AU241" s="18" t="s">
        <v>84</v>
      </c>
    </row>
    <row r="242" s="2" customFormat="1">
      <c r="A242" s="39"/>
      <c r="B242" s="40"/>
      <c r="C242" s="41"/>
      <c r="D242" s="219" t="s">
        <v>136</v>
      </c>
      <c r="E242" s="41"/>
      <c r="F242" s="220" t="s">
        <v>310</v>
      </c>
      <c r="G242" s="41"/>
      <c r="H242" s="41"/>
      <c r="I242" s="216"/>
      <c r="J242" s="41"/>
      <c r="K242" s="41"/>
      <c r="L242" s="45"/>
      <c r="M242" s="217"/>
      <c r="N242" s="218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136</v>
      </c>
      <c r="AU242" s="18" t="s">
        <v>84</v>
      </c>
    </row>
    <row r="243" s="13" customFormat="1">
      <c r="A243" s="13"/>
      <c r="B243" s="221"/>
      <c r="C243" s="222"/>
      <c r="D243" s="214" t="s">
        <v>138</v>
      </c>
      <c r="E243" s="223" t="s">
        <v>19</v>
      </c>
      <c r="F243" s="224" t="s">
        <v>162</v>
      </c>
      <c r="G243" s="222"/>
      <c r="H243" s="223" t="s">
        <v>19</v>
      </c>
      <c r="I243" s="225"/>
      <c r="J243" s="222"/>
      <c r="K243" s="222"/>
      <c r="L243" s="226"/>
      <c r="M243" s="227"/>
      <c r="N243" s="228"/>
      <c r="O243" s="228"/>
      <c r="P243" s="228"/>
      <c r="Q243" s="228"/>
      <c r="R243" s="228"/>
      <c r="S243" s="228"/>
      <c r="T243" s="22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0" t="s">
        <v>138</v>
      </c>
      <c r="AU243" s="230" t="s">
        <v>84</v>
      </c>
      <c r="AV243" s="13" t="s">
        <v>82</v>
      </c>
      <c r="AW243" s="13" t="s">
        <v>35</v>
      </c>
      <c r="AX243" s="13" t="s">
        <v>74</v>
      </c>
      <c r="AY243" s="230" t="s">
        <v>125</v>
      </c>
    </row>
    <row r="244" s="14" customFormat="1">
      <c r="A244" s="14"/>
      <c r="B244" s="231"/>
      <c r="C244" s="232"/>
      <c r="D244" s="214" t="s">
        <v>138</v>
      </c>
      <c r="E244" s="233" t="s">
        <v>19</v>
      </c>
      <c r="F244" s="234" t="s">
        <v>84</v>
      </c>
      <c r="G244" s="232"/>
      <c r="H244" s="235">
        <v>2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1" t="s">
        <v>138</v>
      </c>
      <c r="AU244" s="241" t="s">
        <v>84</v>
      </c>
      <c r="AV244" s="14" t="s">
        <v>84</v>
      </c>
      <c r="AW244" s="14" t="s">
        <v>35</v>
      </c>
      <c r="AX244" s="14" t="s">
        <v>82</v>
      </c>
      <c r="AY244" s="241" t="s">
        <v>125</v>
      </c>
    </row>
    <row r="245" s="2" customFormat="1" ht="16.5" customHeight="1">
      <c r="A245" s="39"/>
      <c r="B245" s="40"/>
      <c r="C245" s="201" t="s">
        <v>7</v>
      </c>
      <c r="D245" s="201" t="s">
        <v>127</v>
      </c>
      <c r="E245" s="202" t="s">
        <v>311</v>
      </c>
      <c r="F245" s="203" t="s">
        <v>312</v>
      </c>
      <c r="G245" s="204" t="s">
        <v>158</v>
      </c>
      <c r="H245" s="205">
        <v>1</v>
      </c>
      <c r="I245" s="206"/>
      <c r="J245" s="207">
        <f>ROUND(I245*H245,2)</f>
        <v>0</v>
      </c>
      <c r="K245" s="203" t="s">
        <v>131</v>
      </c>
      <c r="L245" s="45"/>
      <c r="M245" s="208" t="s">
        <v>19</v>
      </c>
      <c r="N245" s="209" t="s">
        <v>45</v>
      </c>
      <c r="O245" s="85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2" t="s">
        <v>132</v>
      </c>
      <c r="AT245" s="212" t="s">
        <v>127</v>
      </c>
      <c r="AU245" s="212" t="s">
        <v>84</v>
      </c>
      <c r="AY245" s="18" t="s">
        <v>125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8" t="s">
        <v>82</v>
      </c>
      <c r="BK245" s="213">
        <f>ROUND(I245*H245,2)</f>
        <v>0</v>
      </c>
      <c r="BL245" s="18" t="s">
        <v>132</v>
      </c>
      <c r="BM245" s="212" t="s">
        <v>313</v>
      </c>
    </row>
    <row r="246" s="2" customFormat="1">
      <c r="A246" s="39"/>
      <c r="B246" s="40"/>
      <c r="C246" s="41"/>
      <c r="D246" s="214" t="s">
        <v>134</v>
      </c>
      <c r="E246" s="41"/>
      <c r="F246" s="215" t="s">
        <v>314</v>
      </c>
      <c r="G246" s="41"/>
      <c r="H246" s="41"/>
      <c r="I246" s="216"/>
      <c r="J246" s="41"/>
      <c r="K246" s="41"/>
      <c r="L246" s="45"/>
      <c r="M246" s="217"/>
      <c r="N246" s="218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134</v>
      </c>
      <c r="AU246" s="18" t="s">
        <v>84</v>
      </c>
    </row>
    <row r="247" s="2" customFormat="1">
      <c r="A247" s="39"/>
      <c r="B247" s="40"/>
      <c r="C247" s="41"/>
      <c r="D247" s="219" t="s">
        <v>136</v>
      </c>
      <c r="E247" s="41"/>
      <c r="F247" s="220" t="s">
        <v>315</v>
      </c>
      <c r="G247" s="41"/>
      <c r="H247" s="41"/>
      <c r="I247" s="216"/>
      <c r="J247" s="41"/>
      <c r="K247" s="41"/>
      <c r="L247" s="45"/>
      <c r="M247" s="217"/>
      <c r="N247" s="218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136</v>
      </c>
      <c r="AU247" s="18" t="s">
        <v>84</v>
      </c>
    </row>
    <row r="248" s="13" customFormat="1">
      <c r="A248" s="13"/>
      <c r="B248" s="221"/>
      <c r="C248" s="222"/>
      <c r="D248" s="214" t="s">
        <v>138</v>
      </c>
      <c r="E248" s="223" t="s">
        <v>19</v>
      </c>
      <c r="F248" s="224" t="s">
        <v>162</v>
      </c>
      <c r="G248" s="222"/>
      <c r="H248" s="223" t="s">
        <v>19</v>
      </c>
      <c r="I248" s="225"/>
      <c r="J248" s="222"/>
      <c r="K248" s="222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138</v>
      </c>
      <c r="AU248" s="230" t="s">
        <v>84</v>
      </c>
      <c r="AV248" s="13" t="s">
        <v>82</v>
      </c>
      <c r="AW248" s="13" t="s">
        <v>35</v>
      </c>
      <c r="AX248" s="13" t="s">
        <v>74</v>
      </c>
      <c r="AY248" s="230" t="s">
        <v>125</v>
      </c>
    </row>
    <row r="249" s="14" customFormat="1">
      <c r="A249" s="14"/>
      <c r="B249" s="231"/>
      <c r="C249" s="232"/>
      <c r="D249" s="214" t="s">
        <v>138</v>
      </c>
      <c r="E249" s="233" t="s">
        <v>19</v>
      </c>
      <c r="F249" s="234" t="s">
        <v>82</v>
      </c>
      <c r="G249" s="232"/>
      <c r="H249" s="235">
        <v>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1" t="s">
        <v>138</v>
      </c>
      <c r="AU249" s="241" t="s">
        <v>84</v>
      </c>
      <c r="AV249" s="14" t="s">
        <v>84</v>
      </c>
      <c r="AW249" s="14" t="s">
        <v>35</v>
      </c>
      <c r="AX249" s="14" t="s">
        <v>82</v>
      </c>
      <c r="AY249" s="241" t="s">
        <v>125</v>
      </c>
    </row>
    <row r="250" s="2" customFormat="1" ht="16.5" customHeight="1">
      <c r="A250" s="39"/>
      <c r="B250" s="40"/>
      <c r="C250" s="201" t="s">
        <v>316</v>
      </c>
      <c r="D250" s="201" t="s">
        <v>127</v>
      </c>
      <c r="E250" s="202" t="s">
        <v>317</v>
      </c>
      <c r="F250" s="203" t="s">
        <v>318</v>
      </c>
      <c r="G250" s="204" t="s">
        <v>158</v>
      </c>
      <c r="H250" s="205">
        <v>2</v>
      </c>
      <c r="I250" s="206"/>
      <c r="J250" s="207">
        <f>ROUND(I250*H250,2)</f>
        <v>0</v>
      </c>
      <c r="K250" s="203" t="s">
        <v>131</v>
      </c>
      <c r="L250" s="45"/>
      <c r="M250" s="208" t="s">
        <v>19</v>
      </c>
      <c r="N250" s="209" t="s">
        <v>45</v>
      </c>
      <c r="O250" s="85"/>
      <c r="P250" s="210">
        <f>O250*H250</f>
        <v>0</v>
      </c>
      <c r="Q250" s="210">
        <v>0</v>
      </c>
      <c r="R250" s="210">
        <f>Q250*H250</f>
        <v>0</v>
      </c>
      <c r="S250" s="210">
        <v>0</v>
      </c>
      <c r="T250" s="21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2" t="s">
        <v>132</v>
      </c>
      <c r="AT250" s="212" t="s">
        <v>127</v>
      </c>
      <c r="AU250" s="212" t="s">
        <v>84</v>
      </c>
      <c r="AY250" s="18" t="s">
        <v>125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18" t="s">
        <v>82</v>
      </c>
      <c r="BK250" s="213">
        <f>ROUND(I250*H250,2)</f>
        <v>0</v>
      </c>
      <c r="BL250" s="18" t="s">
        <v>132</v>
      </c>
      <c r="BM250" s="212" t="s">
        <v>319</v>
      </c>
    </row>
    <row r="251" s="2" customFormat="1">
      <c r="A251" s="39"/>
      <c r="B251" s="40"/>
      <c r="C251" s="41"/>
      <c r="D251" s="214" t="s">
        <v>134</v>
      </c>
      <c r="E251" s="41"/>
      <c r="F251" s="215" t="s">
        <v>320</v>
      </c>
      <c r="G251" s="41"/>
      <c r="H251" s="41"/>
      <c r="I251" s="216"/>
      <c r="J251" s="41"/>
      <c r="K251" s="41"/>
      <c r="L251" s="45"/>
      <c r="M251" s="217"/>
      <c r="N251" s="218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134</v>
      </c>
      <c r="AU251" s="18" t="s">
        <v>84</v>
      </c>
    </row>
    <row r="252" s="2" customFormat="1">
      <c r="A252" s="39"/>
      <c r="B252" s="40"/>
      <c r="C252" s="41"/>
      <c r="D252" s="219" t="s">
        <v>136</v>
      </c>
      <c r="E252" s="41"/>
      <c r="F252" s="220" t="s">
        <v>321</v>
      </c>
      <c r="G252" s="41"/>
      <c r="H252" s="41"/>
      <c r="I252" s="216"/>
      <c r="J252" s="41"/>
      <c r="K252" s="41"/>
      <c r="L252" s="45"/>
      <c r="M252" s="217"/>
      <c r="N252" s="218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136</v>
      </c>
      <c r="AU252" s="18" t="s">
        <v>84</v>
      </c>
    </row>
    <row r="253" s="13" customFormat="1">
      <c r="A253" s="13"/>
      <c r="B253" s="221"/>
      <c r="C253" s="222"/>
      <c r="D253" s="214" t="s">
        <v>138</v>
      </c>
      <c r="E253" s="223" t="s">
        <v>19</v>
      </c>
      <c r="F253" s="224" t="s">
        <v>162</v>
      </c>
      <c r="G253" s="222"/>
      <c r="H253" s="223" t="s">
        <v>19</v>
      </c>
      <c r="I253" s="225"/>
      <c r="J253" s="222"/>
      <c r="K253" s="222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138</v>
      </c>
      <c r="AU253" s="230" t="s">
        <v>84</v>
      </c>
      <c r="AV253" s="13" t="s">
        <v>82</v>
      </c>
      <c r="AW253" s="13" t="s">
        <v>35</v>
      </c>
      <c r="AX253" s="13" t="s">
        <v>74</v>
      </c>
      <c r="AY253" s="230" t="s">
        <v>125</v>
      </c>
    </row>
    <row r="254" s="14" customFormat="1">
      <c r="A254" s="14"/>
      <c r="B254" s="231"/>
      <c r="C254" s="232"/>
      <c r="D254" s="214" t="s">
        <v>138</v>
      </c>
      <c r="E254" s="233" t="s">
        <v>19</v>
      </c>
      <c r="F254" s="234" t="s">
        <v>84</v>
      </c>
      <c r="G254" s="232"/>
      <c r="H254" s="235">
        <v>2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1" t="s">
        <v>138</v>
      </c>
      <c r="AU254" s="241" t="s">
        <v>84</v>
      </c>
      <c r="AV254" s="14" t="s">
        <v>84</v>
      </c>
      <c r="AW254" s="14" t="s">
        <v>35</v>
      </c>
      <c r="AX254" s="14" t="s">
        <v>82</v>
      </c>
      <c r="AY254" s="241" t="s">
        <v>125</v>
      </c>
    </row>
    <row r="255" s="2" customFormat="1" ht="16.5" customHeight="1">
      <c r="A255" s="39"/>
      <c r="B255" s="40"/>
      <c r="C255" s="201" t="s">
        <v>322</v>
      </c>
      <c r="D255" s="201" t="s">
        <v>127</v>
      </c>
      <c r="E255" s="202" t="s">
        <v>323</v>
      </c>
      <c r="F255" s="203" t="s">
        <v>324</v>
      </c>
      <c r="G255" s="204" t="s">
        <v>158</v>
      </c>
      <c r="H255" s="205">
        <v>1</v>
      </c>
      <c r="I255" s="206"/>
      <c r="J255" s="207">
        <f>ROUND(I255*H255,2)</f>
        <v>0</v>
      </c>
      <c r="K255" s="203" t="s">
        <v>131</v>
      </c>
      <c r="L255" s="45"/>
      <c r="M255" s="208" t="s">
        <v>19</v>
      </c>
      <c r="N255" s="209" t="s">
        <v>45</v>
      </c>
      <c r="O255" s="85"/>
      <c r="P255" s="210">
        <f>O255*H255</f>
        <v>0</v>
      </c>
      <c r="Q255" s="210">
        <v>0</v>
      </c>
      <c r="R255" s="210">
        <f>Q255*H255</f>
        <v>0</v>
      </c>
      <c r="S255" s="210">
        <v>0</v>
      </c>
      <c r="T255" s="21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2" t="s">
        <v>132</v>
      </c>
      <c r="AT255" s="212" t="s">
        <v>127</v>
      </c>
      <c r="AU255" s="212" t="s">
        <v>84</v>
      </c>
      <c r="AY255" s="18" t="s">
        <v>125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8" t="s">
        <v>82</v>
      </c>
      <c r="BK255" s="213">
        <f>ROUND(I255*H255,2)</f>
        <v>0</v>
      </c>
      <c r="BL255" s="18" t="s">
        <v>132</v>
      </c>
      <c r="BM255" s="212" t="s">
        <v>325</v>
      </c>
    </row>
    <row r="256" s="2" customFormat="1">
      <c r="A256" s="39"/>
      <c r="B256" s="40"/>
      <c r="C256" s="41"/>
      <c r="D256" s="214" t="s">
        <v>134</v>
      </c>
      <c r="E256" s="41"/>
      <c r="F256" s="215" t="s">
        <v>326</v>
      </c>
      <c r="G256" s="41"/>
      <c r="H256" s="41"/>
      <c r="I256" s="216"/>
      <c r="J256" s="41"/>
      <c r="K256" s="41"/>
      <c r="L256" s="45"/>
      <c r="M256" s="217"/>
      <c r="N256" s="21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134</v>
      </c>
      <c r="AU256" s="18" t="s">
        <v>84</v>
      </c>
    </row>
    <row r="257" s="2" customFormat="1">
      <c r="A257" s="39"/>
      <c r="B257" s="40"/>
      <c r="C257" s="41"/>
      <c r="D257" s="219" t="s">
        <v>136</v>
      </c>
      <c r="E257" s="41"/>
      <c r="F257" s="220" t="s">
        <v>327</v>
      </c>
      <c r="G257" s="41"/>
      <c r="H257" s="41"/>
      <c r="I257" s="216"/>
      <c r="J257" s="41"/>
      <c r="K257" s="41"/>
      <c r="L257" s="45"/>
      <c r="M257" s="217"/>
      <c r="N257" s="218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136</v>
      </c>
      <c r="AU257" s="18" t="s">
        <v>84</v>
      </c>
    </row>
    <row r="258" s="13" customFormat="1">
      <c r="A258" s="13"/>
      <c r="B258" s="221"/>
      <c r="C258" s="222"/>
      <c r="D258" s="214" t="s">
        <v>138</v>
      </c>
      <c r="E258" s="223" t="s">
        <v>19</v>
      </c>
      <c r="F258" s="224" t="s">
        <v>162</v>
      </c>
      <c r="G258" s="222"/>
      <c r="H258" s="223" t="s">
        <v>19</v>
      </c>
      <c r="I258" s="225"/>
      <c r="J258" s="222"/>
      <c r="K258" s="222"/>
      <c r="L258" s="226"/>
      <c r="M258" s="227"/>
      <c r="N258" s="228"/>
      <c r="O258" s="228"/>
      <c r="P258" s="228"/>
      <c r="Q258" s="228"/>
      <c r="R258" s="228"/>
      <c r="S258" s="228"/>
      <c r="T258" s="22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0" t="s">
        <v>138</v>
      </c>
      <c r="AU258" s="230" t="s">
        <v>84</v>
      </c>
      <c r="AV258" s="13" t="s">
        <v>82</v>
      </c>
      <c r="AW258" s="13" t="s">
        <v>35</v>
      </c>
      <c r="AX258" s="13" t="s">
        <v>74</v>
      </c>
      <c r="AY258" s="230" t="s">
        <v>125</v>
      </c>
    </row>
    <row r="259" s="14" customFormat="1">
      <c r="A259" s="14"/>
      <c r="B259" s="231"/>
      <c r="C259" s="232"/>
      <c r="D259" s="214" t="s">
        <v>138</v>
      </c>
      <c r="E259" s="233" t="s">
        <v>19</v>
      </c>
      <c r="F259" s="234" t="s">
        <v>82</v>
      </c>
      <c r="G259" s="232"/>
      <c r="H259" s="235">
        <v>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1" t="s">
        <v>138</v>
      </c>
      <c r="AU259" s="241" t="s">
        <v>84</v>
      </c>
      <c r="AV259" s="14" t="s">
        <v>84</v>
      </c>
      <c r="AW259" s="14" t="s">
        <v>35</v>
      </c>
      <c r="AX259" s="14" t="s">
        <v>82</v>
      </c>
      <c r="AY259" s="241" t="s">
        <v>125</v>
      </c>
    </row>
    <row r="260" s="2" customFormat="1" ht="21.75" customHeight="1">
      <c r="A260" s="39"/>
      <c r="B260" s="40"/>
      <c r="C260" s="201" t="s">
        <v>328</v>
      </c>
      <c r="D260" s="201" t="s">
        <v>127</v>
      </c>
      <c r="E260" s="202" t="s">
        <v>329</v>
      </c>
      <c r="F260" s="203" t="s">
        <v>330</v>
      </c>
      <c r="G260" s="204" t="s">
        <v>158</v>
      </c>
      <c r="H260" s="205">
        <v>2</v>
      </c>
      <c r="I260" s="206"/>
      <c r="J260" s="207">
        <f>ROUND(I260*H260,2)</f>
        <v>0</v>
      </c>
      <c r="K260" s="203" t="s">
        <v>131</v>
      </c>
      <c r="L260" s="45"/>
      <c r="M260" s="208" t="s">
        <v>19</v>
      </c>
      <c r="N260" s="209" t="s">
        <v>45</v>
      </c>
      <c r="O260" s="85"/>
      <c r="P260" s="210">
        <f>O260*H260</f>
        <v>0</v>
      </c>
      <c r="Q260" s="210">
        <v>0</v>
      </c>
      <c r="R260" s="210">
        <f>Q260*H260</f>
        <v>0</v>
      </c>
      <c r="S260" s="210">
        <v>0</v>
      </c>
      <c r="T260" s="21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2" t="s">
        <v>132</v>
      </c>
      <c r="AT260" s="212" t="s">
        <v>127</v>
      </c>
      <c r="AU260" s="212" t="s">
        <v>84</v>
      </c>
      <c r="AY260" s="18" t="s">
        <v>125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8" t="s">
        <v>82</v>
      </c>
      <c r="BK260" s="213">
        <f>ROUND(I260*H260,2)</f>
        <v>0</v>
      </c>
      <c r="BL260" s="18" t="s">
        <v>132</v>
      </c>
      <c r="BM260" s="212" t="s">
        <v>331</v>
      </c>
    </row>
    <row r="261" s="2" customFormat="1">
      <c r="A261" s="39"/>
      <c r="B261" s="40"/>
      <c r="C261" s="41"/>
      <c r="D261" s="214" t="s">
        <v>134</v>
      </c>
      <c r="E261" s="41"/>
      <c r="F261" s="215" t="s">
        <v>332</v>
      </c>
      <c r="G261" s="41"/>
      <c r="H261" s="41"/>
      <c r="I261" s="216"/>
      <c r="J261" s="41"/>
      <c r="K261" s="41"/>
      <c r="L261" s="45"/>
      <c r="M261" s="217"/>
      <c r="N261" s="218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134</v>
      </c>
      <c r="AU261" s="18" t="s">
        <v>84</v>
      </c>
    </row>
    <row r="262" s="2" customFormat="1">
      <c r="A262" s="39"/>
      <c r="B262" s="40"/>
      <c r="C262" s="41"/>
      <c r="D262" s="219" t="s">
        <v>136</v>
      </c>
      <c r="E262" s="41"/>
      <c r="F262" s="220" t="s">
        <v>333</v>
      </c>
      <c r="G262" s="41"/>
      <c r="H262" s="41"/>
      <c r="I262" s="216"/>
      <c r="J262" s="41"/>
      <c r="K262" s="41"/>
      <c r="L262" s="45"/>
      <c r="M262" s="217"/>
      <c r="N262" s="218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136</v>
      </c>
      <c r="AU262" s="18" t="s">
        <v>84</v>
      </c>
    </row>
    <row r="263" s="13" customFormat="1">
      <c r="A263" s="13"/>
      <c r="B263" s="221"/>
      <c r="C263" s="222"/>
      <c r="D263" s="214" t="s">
        <v>138</v>
      </c>
      <c r="E263" s="223" t="s">
        <v>19</v>
      </c>
      <c r="F263" s="224" t="s">
        <v>162</v>
      </c>
      <c r="G263" s="222"/>
      <c r="H263" s="223" t="s">
        <v>19</v>
      </c>
      <c r="I263" s="225"/>
      <c r="J263" s="222"/>
      <c r="K263" s="222"/>
      <c r="L263" s="226"/>
      <c r="M263" s="227"/>
      <c r="N263" s="228"/>
      <c r="O263" s="228"/>
      <c r="P263" s="228"/>
      <c r="Q263" s="228"/>
      <c r="R263" s="228"/>
      <c r="S263" s="228"/>
      <c r="T263" s="22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0" t="s">
        <v>138</v>
      </c>
      <c r="AU263" s="230" t="s">
        <v>84</v>
      </c>
      <c r="AV263" s="13" t="s">
        <v>82</v>
      </c>
      <c r="AW263" s="13" t="s">
        <v>35</v>
      </c>
      <c r="AX263" s="13" t="s">
        <v>74</v>
      </c>
      <c r="AY263" s="230" t="s">
        <v>125</v>
      </c>
    </row>
    <row r="264" s="13" customFormat="1">
      <c r="A264" s="13"/>
      <c r="B264" s="221"/>
      <c r="C264" s="222"/>
      <c r="D264" s="214" t="s">
        <v>138</v>
      </c>
      <c r="E264" s="223" t="s">
        <v>19</v>
      </c>
      <c r="F264" s="224" t="s">
        <v>334</v>
      </c>
      <c r="G264" s="222"/>
      <c r="H264" s="223" t="s">
        <v>19</v>
      </c>
      <c r="I264" s="225"/>
      <c r="J264" s="222"/>
      <c r="K264" s="222"/>
      <c r="L264" s="226"/>
      <c r="M264" s="227"/>
      <c r="N264" s="228"/>
      <c r="O264" s="228"/>
      <c r="P264" s="228"/>
      <c r="Q264" s="228"/>
      <c r="R264" s="228"/>
      <c r="S264" s="228"/>
      <c r="T264" s="22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0" t="s">
        <v>138</v>
      </c>
      <c r="AU264" s="230" t="s">
        <v>84</v>
      </c>
      <c r="AV264" s="13" t="s">
        <v>82</v>
      </c>
      <c r="AW264" s="13" t="s">
        <v>35</v>
      </c>
      <c r="AX264" s="13" t="s">
        <v>74</v>
      </c>
      <c r="AY264" s="230" t="s">
        <v>125</v>
      </c>
    </row>
    <row r="265" s="14" customFormat="1">
      <c r="A265" s="14"/>
      <c r="B265" s="231"/>
      <c r="C265" s="232"/>
      <c r="D265" s="214" t="s">
        <v>138</v>
      </c>
      <c r="E265" s="233" t="s">
        <v>19</v>
      </c>
      <c r="F265" s="234" t="s">
        <v>335</v>
      </c>
      <c r="G265" s="232"/>
      <c r="H265" s="235">
        <v>2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1" t="s">
        <v>138</v>
      </c>
      <c r="AU265" s="241" t="s">
        <v>84</v>
      </c>
      <c r="AV265" s="14" t="s">
        <v>84</v>
      </c>
      <c r="AW265" s="14" t="s">
        <v>35</v>
      </c>
      <c r="AX265" s="14" t="s">
        <v>82</v>
      </c>
      <c r="AY265" s="241" t="s">
        <v>125</v>
      </c>
    </row>
    <row r="266" s="2" customFormat="1" ht="21.75" customHeight="1">
      <c r="A266" s="39"/>
      <c r="B266" s="40"/>
      <c r="C266" s="201" t="s">
        <v>336</v>
      </c>
      <c r="D266" s="201" t="s">
        <v>127</v>
      </c>
      <c r="E266" s="202" t="s">
        <v>337</v>
      </c>
      <c r="F266" s="203" t="s">
        <v>338</v>
      </c>
      <c r="G266" s="204" t="s">
        <v>158</v>
      </c>
      <c r="H266" s="205">
        <v>1</v>
      </c>
      <c r="I266" s="206"/>
      <c r="J266" s="207">
        <f>ROUND(I266*H266,2)</f>
        <v>0</v>
      </c>
      <c r="K266" s="203" t="s">
        <v>131</v>
      </c>
      <c r="L266" s="45"/>
      <c r="M266" s="208" t="s">
        <v>19</v>
      </c>
      <c r="N266" s="209" t="s">
        <v>45</v>
      </c>
      <c r="O266" s="85"/>
      <c r="P266" s="210">
        <f>O266*H266</f>
        <v>0</v>
      </c>
      <c r="Q266" s="210">
        <v>0</v>
      </c>
      <c r="R266" s="210">
        <f>Q266*H266</f>
        <v>0</v>
      </c>
      <c r="S266" s="210">
        <v>0</v>
      </c>
      <c r="T266" s="21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2" t="s">
        <v>132</v>
      </c>
      <c r="AT266" s="212" t="s">
        <v>127</v>
      </c>
      <c r="AU266" s="212" t="s">
        <v>84</v>
      </c>
      <c r="AY266" s="18" t="s">
        <v>125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18" t="s">
        <v>82</v>
      </c>
      <c r="BK266" s="213">
        <f>ROUND(I266*H266,2)</f>
        <v>0</v>
      </c>
      <c r="BL266" s="18" t="s">
        <v>132</v>
      </c>
      <c r="BM266" s="212" t="s">
        <v>339</v>
      </c>
    </row>
    <row r="267" s="2" customFormat="1">
      <c r="A267" s="39"/>
      <c r="B267" s="40"/>
      <c r="C267" s="41"/>
      <c r="D267" s="214" t="s">
        <v>134</v>
      </c>
      <c r="E267" s="41"/>
      <c r="F267" s="215" t="s">
        <v>340</v>
      </c>
      <c r="G267" s="41"/>
      <c r="H267" s="41"/>
      <c r="I267" s="216"/>
      <c r="J267" s="41"/>
      <c r="K267" s="41"/>
      <c r="L267" s="45"/>
      <c r="M267" s="217"/>
      <c r="N267" s="218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134</v>
      </c>
      <c r="AU267" s="18" t="s">
        <v>84</v>
      </c>
    </row>
    <row r="268" s="2" customFormat="1">
      <c r="A268" s="39"/>
      <c r="B268" s="40"/>
      <c r="C268" s="41"/>
      <c r="D268" s="219" t="s">
        <v>136</v>
      </c>
      <c r="E268" s="41"/>
      <c r="F268" s="220" t="s">
        <v>341</v>
      </c>
      <c r="G268" s="41"/>
      <c r="H268" s="41"/>
      <c r="I268" s="216"/>
      <c r="J268" s="41"/>
      <c r="K268" s="41"/>
      <c r="L268" s="45"/>
      <c r="M268" s="217"/>
      <c r="N268" s="218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136</v>
      </c>
      <c r="AU268" s="18" t="s">
        <v>84</v>
      </c>
    </row>
    <row r="269" s="13" customFormat="1">
      <c r="A269" s="13"/>
      <c r="B269" s="221"/>
      <c r="C269" s="222"/>
      <c r="D269" s="214" t="s">
        <v>138</v>
      </c>
      <c r="E269" s="223" t="s">
        <v>19</v>
      </c>
      <c r="F269" s="224" t="s">
        <v>162</v>
      </c>
      <c r="G269" s="222"/>
      <c r="H269" s="223" t="s">
        <v>19</v>
      </c>
      <c r="I269" s="225"/>
      <c r="J269" s="222"/>
      <c r="K269" s="222"/>
      <c r="L269" s="226"/>
      <c r="M269" s="227"/>
      <c r="N269" s="228"/>
      <c r="O269" s="228"/>
      <c r="P269" s="228"/>
      <c r="Q269" s="228"/>
      <c r="R269" s="228"/>
      <c r="S269" s="228"/>
      <c r="T269" s="22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0" t="s">
        <v>138</v>
      </c>
      <c r="AU269" s="230" t="s">
        <v>84</v>
      </c>
      <c r="AV269" s="13" t="s">
        <v>82</v>
      </c>
      <c r="AW269" s="13" t="s">
        <v>35</v>
      </c>
      <c r="AX269" s="13" t="s">
        <v>74</v>
      </c>
      <c r="AY269" s="230" t="s">
        <v>125</v>
      </c>
    </row>
    <row r="270" s="13" customFormat="1">
      <c r="A270" s="13"/>
      <c r="B270" s="221"/>
      <c r="C270" s="222"/>
      <c r="D270" s="214" t="s">
        <v>138</v>
      </c>
      <c r="E270" s="223" t="s">
        <v>19</v>
      </c>
      <c r="F270" s="224" t="s">
        <v>334</v>
      </c>
      <c r="G270" s="222"/>
      <c r="H270" s="223" t="s">
        <v>19</v>
      </c>
      <c r="I270" s="225"/>
      <c r="J270" s="222"/>
      <c r="K270" s="222"/>
      <c r="L270" s="226"/>
      <c r="M270" s="227"/>
      <c r="N270" s="228"/>
      <c r="O270" s="228"/>
      <c r="P270" s="228"/>
      <c r="Q270" s="228"/>
      <c r="R270" s="228"/>
      <c r="S270" s="228"/>
      <c r="T270" s="22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0" t="s">
        <v>138</v>
      </c>
      <c r="AU270" s="230" t="s">
        <v>84</v>
      </c>
      <c r="AV270" s="13" t="s">
        <v>82</v>
      </c>
      <c r="AW270" s="13" t="s">
        <v>35</v>
      </c>
      <c r="AX270" s="13" t="s">
        <v>74</v>
      </c>
      <c r="AY270" s="230" t="s">
        <v>125</v>
      </c>
    </row>
    <row r="271" s="14" customFormat="1">
      <c r="A271" s="14"/>
      <c r="B271" s="231"/>
      <c r="C271" s="232"/>
      <c r="D271" s="214" t="s">
        <v>138</v>
      </c>
      <c r="E271" s="233" t="s">
        <v>19</v>
      </c>
      <c r="F271" s="234" t="s">
        <v>342</v>
      </c>
      <c r="G271" s="232"/>
      <c r="H271" s="235">
        <v>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1" t="s">
        <v>138</v>
      </c>
      <c r="AU271" s="241" t="s">
        <v>84</v>
      </c>
      <c r="AV271" s="14" t="s">
        <v>84</v>
      </c>
      <c r="AW271" s="14" t="s">
        <v>35</v>
      </c>
      <c r="AX271" s="14" t="s">
        <v>82</v>
      </c>
      <c r="AY271" s="241" t="s">
        <v>125</v>
      </c>
    </row>
    <row r="272" s="2" customFormat="1" ht="16.5" customHeight="1">
      <c r="A272" s="39"/>
      <c r="B272" s="40"/>
      <c r="C272" s="201" t="s">
        <v>343</v>
      </c>
      <c r="D272" s="201" t="s">
        <v>127</v>
      </c>
      <c r="E272" s="202" t="s">
        <v>344</v>
      </c>
      <c r="F272" s="203" t="s">
        <v>345</v>
      </c>
      <c r="G272" s="204" t="s">
        <v>158</v>
      </c>
      <c r="H272" s="205">
        <v>2</v>
      </c>
      <c r="I272" s="206"/>
      <c r="J272" s="207">
        <f>ROUND(I272*H272,2)</f>
        <v>0</v>
      </c>
      <c r="K272" s="203" t="s">
        <v>131</v>
      </c>
      <c r="L272" s="45"/>
      <c r="M272" s="208" t="s">
        <v>19</v>
      </c>
      <c r="N272" s="209" t="s">
        <v>45</v>
      </c>
      <c r="O272" s="85"/>
      <c r="P272" s="210">
        <f>O272*H272</f>
        <v>0</v>
      </c>
      <c r="Q272" s="210">
        <v>0</v>
      </c>
      <c r="R272" s="210">
        <f>Q272*H272</f>
        <v>0</v>
      </c>
      <c r="S272" s="210">
        <v>0</v>
      </c>
      <c r="T272" s="21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2" t="s">
        <v>132</v>
      </c>
      <c r="AT272" s="212" t="s">
        <v>127</v>
      </c>
      <c r="AU272" s="212" t="s">
        <v>84</v>
      </c>
      <c r="AY272" s="18" t="s">
        <v>125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8" t="s">
        <v>82</v>
      </c>
      <c r="BK272" s="213">
        <f>ROUND(I272*H272,2)</f>
        <v>0</v>
      </c>
      <c r="BL272" s="18" t="s">
        <v>132</v>
      </c>
      <c r="BM272" s="212" t="s">
        <v>346</v>
      </c>
    </row>
    <row r="273" s="2" customFormat="1">
      <c r="A273" s="39"/>
      <c r="B273" s="40"/>
      <c r="C273" s="41"/>
      <c r="D273" s="214" t="s">
        <v>134</v>
      </c>
      <c r="E273" s="41"/>
      <c r="F273" s="215" t="s">
        <v>347</v>
      </c>
      <c r="G273" s="41"/>
      <c r="H273" s="41"/>
      <c r="I273" s="216"/>
      <c r="J273" s="41"/>
      <c r="K273" s="41"/>
      <c r="L273" s="45"/>
      <c r="M273" s="217"/>
      <c r="N273" s="218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134</v>
      </c>
      <c r="AU273" s="18" t="s">
        <v>84</v>
      </c>
    </row>
    <row r="274" s="2" customFormat="1">
      <c r="A274" s="39"/>
      <c r="B274" s="40"/>
      <c r="C274" s="41"/>
      <c r="D274" s="219" t="s">
        <v>136</v>
      </c>
      <c r="E274" s="41"/>
      <c r="F274" s="220" t="s">
        <v>348</v>
      </c>
      <c r="G274" s="41"/>
      <c r="H274" s="41"/>
      <c r="I274" s="216"/>
      <c r="J274" s="41"/>
      <c r="K274" s="41"/>
      <c r="L274" s="45"/>
      <c r="M274" s="217"/>
      <c r="N274" s="218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136</v>
      </c>
      <c r="AU274" s="18" t="s">
        <v>84</v>
      </c>
    </row>
    <row r="275" s="13" customFormat="1">
      <c r="A275" s="13"/>
      <c r="B275" s="221"/>
      <c r="C275" s="222"/>
      <c r="D275" s="214" t="s">
        <v>138</v>
      </c>
      <c r="E275" s="223" t="s">
        <v>19</v>
      </c>
      <c r="F275" s="224" t="s">
        <v>162</v>
      </c>
      <c r="G275" s="222"/>
      <c r="H275" s="223" t="s">
        <v>19</v>
      </c>
      <c r="I275" s="225"/>
      <c r="J275" s="222"/>
      <c r="K275" s="222"/>
      <c r="L275" s="226"/>
      <c r="M275" s="227"/>
      <c r="N275" s="228"/>
      <c r="O275" s="228"/>
      <c r="P275" s="228"/>
      <c r="Q275" s="228"/>
      <c r="R275" s="228"/>
      <c r="S275" s="228"/>
      <c r="T275" s="22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0" t="s">
        <v>138</v>
      </c>
      <c r="AU275" s="230" t="s">
        <v>84</v>
      </c>
      <c r="AV275" s="13" t="s">
        <v>82</v>
      </c>
      <c r="AW275" s="13" t="s">
        <v>35</v>
      </c>
      <c r="AX275" s="13" t="s">
        <v>74</v>
      </c>
      <c r="AY275" s="230" t="s">
        <v>125</v>
      </c>
    </row>
    <row r="276" s="13" customFormat="1">
      <c r="A276" s="13"/>
      <c r="B276" s="221"/>
      <c r="C276" s="222"/>
      <c r="D276" s="214" t="s">
        <v>138</v>
      </c>
      <c r="E276" s="223" t="s">
        <v>19</v>
      </c>
      <c r="F276" s="224" t="s">
        <v>334</v>
      </c>
      <c r="G276" s="222"/>
      <c r="H276" s="223" t="s">
        <v>19</v>
      </c>
      <c r="I276" s="225"/>
      <c r="J276" s="222"/>
      <c r="K276" s="222"/>
      <c r="L276" s="226"/>
      <c r="M276" s="227"/>
      <c r="N276" s="228"/>
      <c r="O276" s="228"/>
      <c r="P276" s="228"/>
      <c r="Q276" s="228"/>
      <c r="R276" s="228"/>
      <c r="S276" s="228"/>
      <c r="T276" s="22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0" t="s">
        <v>138</v>
      </c>
      <c r="AU276" s="230" t="s">
        <v>84</v>
      </c>
      <c r="AV276" s="13" t="s">
        <v>82</v>
      </c>
      <c r="AW276" s="13" t="s">
        <v>35</v>
      </c>
      <c r="AX276" s="13" t="s">
        <v>74</v>
      </c>
      <c r="AY276" s="230" t="s">
        <v>125</v>
      </c>
    </row>
    <row r="277" s="14" customFormat="1">
      <c r="A277" s="14"/>
      <c r="B277" s="231"/>
      <c r="C277" s="232"/>
      <c r="D277" s="214" t="s">
        <v>138</v>
      </c>
      <c r="E277" s="233" t="s">
        <v>19</v>
      </c>
      <c r="F277" s="234" t="s">
        <v>335</v>
      </c>
      <c r="G277" s="232"/>
      <c r="H277" s="235">
        <v>2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1" t="s">
        <v>138</v>
      </c>
      <c r="AU277" s="241" t="s">
        <v>84</v>
      </c>
      <c r="AV277" s="14" t="s">
        <v>84</v>
      </c>
      <c r="AW277" s="14" t="s">
        <v>35</v>
      </c>
      <c r="AX277" s="14" t="s">
        <v>82</v>
      </c>
      <c r="AY277" s="241" t="s">
        <v>125</v>
      </c>
    </row>
    <row r="278" s="2" customFormat="1" ht="16.5" customHeight="1">
      <c r="A278" s="39"/>
      <c r="B278" s="40"/>
      <c r="C278" s="201" t="s">
        <v>349</v>
      </c>
      <c r="D278" s="201" t="s">
        <v>127</v>
      </c>
      <c r="E278" s="202" t="s">
        <v>350</v>
      </c>
      <c r="F278" s="203" t="s">
        <v>351</v>
      </c>
      <c r="G278" s="204" t="s">
        <v>158</v>
      </c>
      <c r="H278" s="205">
        <v>1</v>
      </c>
      <c r="I278" s="206"/>
      <c r="J278" s="207">
        <f>ROUND(I278*H278,2)</f>
        <v>0</v>
      </c>
      <c r="K278" s="203" t="s">
        <v>131</v>
      </c>
      <c r="L278" s="45"/>
      <c r="M278" s="208" t="s">
        <v>19</v>
      </c>
      <c r="N278" s="209" t="s">
        <v>45</v>
      </c>
      <c r="O278" s="85"/>
      <c r="P278" s="210">
        <f>O278*H278</f>
        <v>0</v>
      </c>
      <c r="Q278" s="210">
        <v>0</v>
      </c>
      <c r="R278" s="210">
        <f>Q278*H278</f>
        <v>0</v>
      </c>
      <c r="S278" s="210">
        <v>0</v>
      </c>
      <c r="T278" s="21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2" t="s">
        <v>132</v>
      </c>
      <c r="AT278" s="212" t="s">
        <v>127</v>
      </c>
      <c r="AU278" s="212" t="s">
        <v>84</v>
      </c>
      <c r="AY278" s="18" t="s">
        <v>125</v>
      </c>
      <c r="BE278" s="213">
        <f>IF(N278="základní",J278,0)</f>
        <v>0</v>
      </c>
      <c r="BF278" s="213">
        <f>IF(N278="snížená",J278,0)</f>
        <v>0</v>
      </c>
      <c r="BG278" s="213">
        <f>IF(N278="zákl. přenesená",J278,0)</f>
        <v>0</v>
      </c>
      <c r="BH278" s="213">
        <f>IF(N278="sníž. přenesená",J278,0)</f>
        <v>0</v>
      </c>
      <c r="BI278" s="213">
        <f>IF(N278="nulová",J278,0)</f>
        <v>0</v>
      </c>
      <c r="BJ278" s="18" t="s">
        <v>82</v>
      </c>
      <c r="BK278" s="213">
        <f>ROUND(I278*H278,2)</f>
        <v>0</v>
      </c>
      <c r="BL278" s="18" t="s">
        <v>132</v>
      </c>
      <c r="BM278" s="212" t="s">
        <v>352</v>
      </c>
    </row>
    <row r="279" s="2" customFormat="1">
      <c r="A279" s="39"/>
      <c r="B279" s="40"/>
      <c r="C279" s="41"/>
      <c r="D279" s="214" t="s">
        <v>134</v>
      </c>
      <c r="E279" s="41"/>
      <c r="F279" s="215" t="s">
        <v>353</v>
      </c>
      <c r="G279" s="41"/>
      <c r="H279" s="41"/>
      <c r="I279" s="216"/>
      <c r="J279" s="41"/>
      <c r="K279" s="41"/>
      <c r="L279" s="45"/>
      <c r="M279" s="217"/>
      <c r="N279" s="218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134</v>
      </c>
      <c r="AU279" s="18" t="s">
        <v>84</v>
      </c>
    </row>
    <row r="280" s="2" customFormat="1">
      <c r="A280" s="39"/>
      <c r="B280" s="40"/>
      <c r="C280" s="41"/>
      <c r="D280" s="219" t="s">
        <v>136</v>
      </c>
      <c r="E280" s="41"/>
      <c r="F280" s="220" t="s">
        <v>354</v>
      </c>
      <c r="G280" s="41"/>
      <c r="H280" s="41"/>
      <c r="I280" s="216"/>
      <c r="J280" s="41"/>
      <c r="K280" s="41"/>
      <c r="L280" s="45"/>
      <c r="M280" s="217"/>
      <c r="N280" s="218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136</v>
      </c>
      <c r="AU280" s="18" t="s">
        <v>84</v>
      </c>
    </row>
    <row r="281" s="13" customFormat="1">
      <c r="A281" s="13"/>
      <c r="B281" s="221"/>
      <c r="C281" s="222"/>
      <c r="D281" s="214" t="s">
        <v>138</v>
      </c>
      <c r="E281" s="223" t="s">
        <v>19</v>
      </c>
      <c r="F281" s="224" t="s">
        <v>162</v>
      </c>
      <c r="G281" s="222"/>
      <c r="H281" s="223" t="s">
        <v>19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0" t="s">
        <v>138</v>
      </c>
      <c r="AU281" s="230" t="s">
        <v>84</v>
      </c>
      <c r="AV281" s="13" t="s">
        <v>82</v>
      </c>
      <c r="AW281" s="13" t="s">
        <v>35</v>
      </c>
      <c r="AX281" s="13" t="s">
        <v>74</v>
      </c>
      <c r="AY281" s="230" t="s">
        <v>125</v>
      </c>
    </row>
    <row r="282" s="13" customFormat="1">
      <c r="A282" s="13"/>
      <c r="B282" s="221"/>
      <c r="C282" s="222"/>
      <c r="D282" s="214" t="s">
        <v>138</v>
      </c>
      <c r="E282" s="223" t="s">
        <v>19</v>
      </c>
      <c r="F282" s="224" t="s">
        <v>334</v>
      </c>
      <c r="G282" s="222"/>
      <c r="H282" s="223" t="s">
        <v>19</v>
      </c>
      <c r="I282" s="225"/>
      <c r="J282" s="222"/>
      <c r="K282" s="222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138</v>
      </c>
      <c r="AU282" s="230" t="s">
        <v>84</v>
      </c>
      <c r="AV282" s="13" t="s">
        <v>82</v>
      </c>
      <c r="AW282" s="13" t="s">
        <v>35</v>
      </c>
      <c r="AX282" s="13" t="s">
        <v>74</v>
      </c>
      <c r="AY282" s="230" t="s">
        <v>125</v>
      </c>
    </row>
    <row r="283" s="14" customFormat="1">
      <c r="A283" s="14"/>
      <c r="B283" s="231"/>
      <c r="C283" s="232"/>
      <c r="D283" s="214" t="s">
        <v>138</v>
      </c>
      <c r="E283" s="233" t="s">
        <v>19</v>
      </c>
      <c r="F283" s="234" t="s">
        <v>342</v>
      </c>
      <c r="G283" s="232"/>
      <c r="H283" s="235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1" t="s">
        <v>138</v>
      </c>
      <c r="AU283" s="241" t="s">
        <v>84</v>
      </c>
      <c r="AV283" s="14" t="s">
        <v>84</v>
      </c>
      <c r="AW283" s="14" t="s">
        <v>35</v>
      </c>
      <c r="AX283" s="14" t="s">
        <v>82</v>
      </c>
      <c r="AY283" s="241" t="s">
        <v>125</v>
      </c>
    </row>
    <row r="284" s="2" customFormat="1" ht="21.75" customHeight="1">
      <c r="A284" s="39"/>
      <c r="B284" s="40"/>
      <c r="C284" s="201" t="s">
        <v>238</v>
      </c>
      <c r="D284" s="201" t="s">
        <v>127</v>
      </c>
      <c r="E284" s="202" t="s">
        <v>355</v>
      </c>
      <c r="F284" s="203" t="s">
        <v>356</v>
      </c>
      <c r="G284" s="204" t="s">
        <v>216</v>
      </c>
      <c r="H284" s="205">
        <v>2308.75</v>
      </c>
      <c r="I284" s="206"/>
      <c r="J284" s="207">
        <f>ROUND(I284*H284,2)</f>
        <v>0</v>
      </c>
      <c r="K284" s="203" t="s">
        <v>131</v>
      </c>
      <c r="L284" s="45"/>
      <c r="M284" s="208" t="s">
        <v>19</v>
      </c>
      <c r="N284" s="209" t="s">
        <v>45</v>
      </c>
      <c r="O284" s="85"/>
      <c r="P284" s="210">
        <f>O284*H284</f>
        <v>0</v>
      </c>
      <c r="Q284" s="210">
        <v>0</v>
      </c>
      <c r="R284" s="210">
        <f>Q284*H284</f>
        <v>0</v>
      </c>
      <c r="S284" s="210">
        <v>0</v>
      </c>
      <c r="T284" s="21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2" t="s">
        <v>132</v>
      </c>
      <c r="AT284" s="212" t="s">
        <v>127</v>
      </c>
      <c r="AU284" s="212" t="s">
        <v>84</v>
      </c>
      <c r="AY284" s="18" t="s">
        <v>125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18" t="s">
        <v>82</v>
      </c>
      <c r="BK284" s="213">
        <f>ROUND(I284*H284,2)</f>
        <v>0</v>
      </c>
      <c r="BL284" s="18" t="s">
        <v>132</v>
      </c>
      <c r="BM284" s="212" t="s">
        <v>357</v>
      </c>
    </row>
    <row r="285" s="2" customFormat="1">
      <c r="A285" s="39"/>
      <c r="B285" s="40"/>
      <c r="C285" s="41"/>
      <c r="D285" s="214" t="s">
        <v>134</v>
      </c>
      <c r="E285" s="41"/>
      <c r="F285" s="215" t="s">
        <v>358</v>
      </c>
      <c r="G285" s="41"/>
      <c r="H285" s="41"/>
      <c r="I285" s="216"/>
      <c r="J285" s="41"/>
      <c r="K285" s="41"/>
      <c r="L285" s="45"/>
      <c r="M285" s="217"/>
      <c r="N285" s="218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134</v>
      </c>
      <c r="AU285" s="18" t="s">
        <v>84</v>
      </c>
    </row>
    <row r="286" s="2" customFormat="1">
      <c r="A286" s="39"/>
      <c r="B286" s="40"/>
      <c r="C286" s="41"/>
      <c r="D286" s="219" t="s">
        <v>136</v>
      </c>
      <c r="E286" s="41"/>
      <c r="F286" s="220" t="s">
        <v>359</v>
      </c>
      <c r="G286" s="41"/>
      <c r="H286" s="41"/>
      <c r="I286" s="216"/>
      <c r="J286" s="41"/>
      <c r="K286" s="41"/>
      <c r="L286" s="45"/>
      <c r="M286" s="217"/>
      <c r="N286" s="218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136</v>
      </c>
      <c r="AU286" s="18" t="s">
        <v>84</v>
      </c>
    </row>
    <row r="287" s="13" customFormat="1">
      <c r="A287" s="13"/>
      <c r="B287" s="221"/>
      <c r="C287" s="222"/>
      <c r="D287" s="214" t="s">
        <v>138</v>
      </c>
      <c r="E287" s="223" t="s">
        <v>19</v>
      </c>
      <c r="F287" s="224" t="s">
        <v>139</v>
      </c>
      <c r="G287" s="222"/>
      <c r="H287" s="223" t="s">
        <v>19</v>
      </c>
      <c r="I287" s="225"/>
      <c r="J287" s="222"/>
      <c r="K287" s="222"/>
      <c r="L287" s="226"/>
      <c r="M287" s="227"/>
      <c r="N287" s="228"/>
      <c r="O287" s="228"/>
      <c r="P287" s="228"/>
      <c r="Q287" s="228"/>
      <c r="R287" s="228"/>
      <c r="S287" s="228"/>
      <c r="T287" s="22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0" t="s">
        <v>138</v>
      </c>
      <c r="AU287" s="230" t="s">
        <v>84</v>
      </c>
      <c r="AV287" s="13" t="s">
        <v>82</v>
      </c>
      <c r="AW287" s="13" t="s">
        <v>35</v>
      </c>
      <c r="AX287" s="13" t="s">
        <v>74</v>
      </c>
      <c r="AY287" s="230" t="s">
        <v>125</v>
      </c>
    </row>
    <row r="288" s="13" customFormat="1">
      <c r="A288" s="13"/>
      <c r="B288" s="221"/>
      <c r="C288" s="222"/>
      <c r="D288" s="214" t="s">
        <v>138</v>
      </c>
      <c r="E288" s="223" t="s">
        <v>19</v>
      </c>
      <c r="F288" s="224" t="s">
        <v>360</v>
      </c>
      <c r="G288" s="222"/>
      <c r="H288" s="223" t="s">
        <v>19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0" t="s">
        <v>138</v>
      </c>
      <c r="AU288" s="230" t="s">
        <v>84</v>
      </c>
      <c r="AV288" s="13" t="s">
        <v>82</v>
      </c>
      <c r="AW288" s="13" t="s">
        <v>35</v>
      </c>
      <c r="AX288" s="13" t="s">
        <v>74</v>
      </c>
      <c r="AY288" s="230" t="s">
        <v>125</v>
      </c>
    </row>
    <row r="289" s="14" customFormat="1">
      <c r="A289" s="14"/>
      <c r="B289" s="231"/>
      <c r="C289" s="232"/>
      <c r="D289" s="214" t="s">
        <v>138</v>
      </c>
      <c r="E289" s="233" t="s">
        <v>19</v>
      </c>
      <c r="F289" s="234" t="s">
        <v>361</v>
      </c>
      <c r="G289" s="232"/>
      <c r="H289" s="235">
        <v>409.5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1" t="s">
        <v>138</v>
      </c>
      <c r="AU289" s="241" t="s">
        <v>84</v>
      </c>
      <c r="AV289" s="14" t="s">
        <v>84</v>
      </c>
      <c r="AW289" s="14" t="s">
        <v>35</v>
      </c>
      <c r="AX289" s="14" t="s">
        <v>74</v>
      </c>
      <c r="AY289" s="241" t="s">
        <v>125</v>
      </c>
    </row>
    <row r="290" s="13" customFormat="1">
      <c r="A290" s="13"/>
      <c r="B290" s="221"/>
      <c r="C290" s="222"/>
      <c r="D290" s="214" t="s">
        <v>138</v>
      </c>
      <c r="E290" s="223" t="s">
        <v>19</v>
      </c>
      <c r="F290" s="224" t="s">
        <v>362</v>
      </c>
      <c r="G290" s="222"/>
      <c r="H290" s="223" t="s">
        <v>19</v>
      </c>
      <c r="I290" s="225"/>
      <c r="J290" s="222"/>
      <c r="K290" s="222"/>
      <c r="L290" s="226"/>
      <c r="M290" s="227"/>
      <c r="N290" s="228"/>
      <c r="O290" s="228"/>
      <c r="P290" s="228"/>
      <c r="Q290" s="228"/>
      <c r="R290" s="228"/>
      <c r="S290" s="228"/>
      <c r="T290" s="22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0" t="s">
        <v>138</v>
      </c>
      <c r="AU290" s="230" t="s">
        <v>84</v>
      </c>
      <c r="AV290" s="13" t="s">
        <v>82</v>
      </c>
      <c r="AW290" s="13" t="s">
        <v>35</v>
      </c>
      <c r="AX290" s="13" t="s">
        <v>74</v>
      </c>
      <c r="AY290" s="230" t="s">
        <v>125</v>
      </c>
    </row>
    <row r="291" s="14" customFormat="1">
      <c r="A291" s="14"/>
      <c r="B291" s="231"/>
      <c r="C291" s="232"/>
      <c r="D291" s="214" t="s">
        <v>138</v>
      </c>
      <c r="E291" s="233" t="s">
        <v>19</v>
      </c>
      <c r="F291" s="234" t="s">
        <v>363</v>
      </c>
      <c r="G291" s="232"/>
      <c r="H291" s="235">
        <v>40.5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1" t="s">
        <v>138</v>
      </c>
      <c r="AU291" s="241" t="s">
        <v>84</v>
      </c>
      <c r="AV291" s="14" t="s">
        <v>84</v>
      </c>
      <c r="AW291" s="14" t="s">
        <v>35</v>
      </c>
      <c r="AX291" s="14" t="s">
        <v>74</v>
      </c>
      <c r="AY291" s="241" t="s">
        <v>125</v>
      </c>
    </row>
    <row r="292" s="13" customFormat="1">
      <c r="A292" s="13"/>
      <c r="B292" s="221"/>
      <c r="C292" s="222"/>
      <c r="D292" s="214" t="s">
        <v>138</v>
      </c>
      <c r="E292" s="223" t="s">
        <v>19</v>
      </c>
      <c r="F292" s="224" t="s">
        <v>364</v>
      </c>
      <c r="G292" s="222"/>
      <c r="H292" s="223" t="s">
        <v>19</v>
      </c>
      <c r="I292" s="225"/>
      <c r="J292" s="222"/>
      <c r="K292" s="222"/>
      <c r="L292" s="226"/>
      <c r="M292" s="227"/>
      <c r="N292" s="228"/>
      <c r="O292" s="228"/>
      <c r="P292" s="228"/>
      <c r="Q292" s="228"/>
      <c r="R292" s="228"/>
      <c r="S292" s="228"/>
      <c r="T292" s="22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0" t="s">
        <v>138</v>
      </c>
      <c r="AU292" s="230" t="s">
        <v>84</v>
      </c>
      <c r="AV292" s="13" t="s">
        <v>82</v>
      </c>
      <c r="AW292" s="13" t="s">
        <v>35</v>
      </c>
      <c r="AX292" s="13" t="s">
        <v>74</v>
      </c>
      <c r="AY292" s="230" t="s">
        <v>125</v>
      </c>
    </row>
    <row r="293" s="14" customFormat="1">
      <c r="A293" s="14"/>
      <c r="B293" s="231"/>
      <c r="C293" s="232"/>
      <c r="D293" s="214" t="s">
        <v>138</v>
      </c>
      <c r="E293" s="233" t="s">
        <v>19</v>
      </c>
      <c r="F293" s="234" t="s">
        <v>365</v>
      </c>
      <c r="G293" s="232"/>
      <c r="H293" s="235">
        <v>20.25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1" t="s">
        <v>138</v>
      </c>
      <c r="AU293" s="241" t="s">
        <v>84</v>
      </c>
      <c r="AV293" s="14" t="s">
        <v>84</v>
      </c>
      <c r="AW293" s="14" t="s">
        <v>35</v>
      </c>
      <c r="AX293" s="14" t="s">
        <v>74</v>
      </c>
      <c r="AY293" s="241" t="s">
        <v>125</v>
      </c>
    </row>
    <row r="294" s="13" customFormat="1">
      <c r="A294" s="13"/>
      <c r="B294" s="221"/>
      <c r="C294" s="222"/>
      <c r="D294" s="214" t="s">
        <v>138</v>
      </c>
      <c r="E294" s="223" t="s">
        <v>19</v>
      </c>
      <c r="F294" s="224" t="s">
        <v>366</v>
      </c>
      <c r="G294" s="222"/>
      <c r="H294" s="223" t="s">
        <v>19</v>
      </c>
      <c r="I294" s="225"/>
      <c r="J294" s="222"/>
      <c r="K294" s="222"/>
      <c r="L294" s="226"/>
      <c r="M294" s="227"/>
      <c r="N294" s="228"/>
      <c r="O294" s="228"/>
      <c r="P294" s="228"/>
      <c r="Q294" s="228"/>
      <c r="R294" s="228"/>
      <c r="S294" s="228"/>
      <c r="T294" s="22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0" t="s">
        <v>138</v>
      </c>
      <c r="AU294" s="230" t="s">
        <v>84</v>
      </c>
      <c r="AV294" s="13" t="s">
        <v>82</v>
      </c>
      <c r="AW294" s="13" t="s">
        <v>35</v>
      </c>
      <c r="AX294" s="13" t="s">
        <v>74</v>
      </c>
      <c r="AY294" s="230" t="s">
        <v>125</v>
      </c>
    </row>
    <row r="295" s="14" customFormat="1">
      <c r="A295" s="14"/>
      <c r="B295" s="231"/>
      <c r="C295" s="232"/>
      <c r="D295" s="214" t="s">
        <v>138</v>
      </c>
      <c r="E295" s="233" t="s">
        <v>19</v>
      </c>
      <c r="F295" s="234" t="s">
        <v>367</v>
      </c>
      <c r="G295" s="232"/>
      <c r="H295" s="235">
        <v>76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1" t="s">
        <v>138</v>
      </c>
      <c r="AU295" s="241" t="s">
        <v>84</v>
      </c>
      <c r="AV295" s="14" t="s">
        <v>84</v>
      </c>
      <c r="AW295" s="14" t="s">
        <v>35</v>
      </c>
      <c r="AX295" s="14" t="s">
        <v>74</v>
      </c>
      <c r="AY295" s="241" t="s">
        <v>125</v>
      </c>
    </row>
    <row r="296" s="13" customFormat="1">
      <c r="A296" s="13"/>
      <c r="B296" s="221"/>
      <c r="C296" s="222"/>
      <c r="D296" s="214" t="s">
        <v>138</v>
      </c>
      <c r="E296" s="223" t="s">
        <v>19</v>
      </c>
      <c r="F296" s="224" t="s">
        <v>368</v>
      </c>
      <c r="G296" s="222"/>
      <c r="H296" s="223" t="s">
        <v>19</v>
      </c>
      <c r="I296" s="225"/>
      <c r="J296" s="222"/>
      <c r="K296" s="222"/>
      <c r="L296" s="226"/>
      <c r="M296" s="227"/>
      <c r="N296" s="228"/>
      <c r="O296" s="228"/>
      <c r="P296" s="228"/>
      <c r="Q296" s="228"/>
      <c r="R296" s="228"/>
      <c r="S296" s="228"/>
      <c r="T296" s="22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0" t="s">
        <v>138</v>
      </c>
      <c r="AU296" s="230" t="s">
        <v>84</v>
      </c>
      <c r="AV296" s="13" t="s">
        <v>82</v>
      </c>
      <c r="AW296" s="13" t="s">
        <v>35</v>
      </c>
      <c r="AX296" s="13" t="s">
        <v>74</v>
      </c>
      <c r="AY296" s="230" t="s">
        <v>125</v>
      </c>
    </row>
    <row r="297" s="14" customFormat="1">
      <c r="A297" s="14"/>
      <c r="B297" s="231"/>
      <c r="C297" s="232"/>
      <c r="D297" s="214" t="s">
        <v>138</v>
      </c>
      <c r="E297" s="233" t="s">
        <v>19</v>
      </c>
      <c r="F297" s="234" t="s">
        <v>369</v>
      </c>
      <c r="G297" s="232"/>
      <c r="H297" s="235">
        <v>330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1" t="s">
        <v>138</v>
      </c>
      <c r="AU297" s="241" t="s">
        <v>84</v>
      </c>
      <c r="AV297" s="14" t="s">
        <v>84</v>
      </c>
      <c r="AW297" s="14" t="s">
        <v>35</v>
      </c>
      <c r="AX297" s="14" t="s">
        <v>74</v>
      </c>
      <c r="AY297" s="241" t="s">
        <v>125</v>
      </c>
    </row>
    <row r="298" s="13" customFormat="1">
      <c r="A298" s="13"/>
      <c r="B298" s="221"/>
      <c r="C298" s="222"/>
      <c r="D298" s="214" t="s">
        <v>138</v>
      </c>
      <c r="E298" s="223" t="s">
        <v>19</v>
      </c>
      <c r="F298" s="224" t="s">
        <v>370</v>
      </c>
      <c r="G298" s="222"/>
      <c r="H298" s="223" t="s">
        <v>19</v>
      </c>
      <c r="I298" s="225"/>
      <c r="J298" s="222"/>
      <c r="K298" s="222"/>
      <c r="L298" s="226"/>
      <c r="M298" s="227"/>
      <c r="N298" s="228"/>
      <c r="O298" s="228"/>
      <c r="P298" s="228"/>
      <c r="Q298" s="228"/>
      <c r="R298" s="228"/>
      <c r="S298" s="228"/>
      <c r="T298" s="22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0" t="s">
        <v>138</v>
      </c>
      <c r="AU298" s="230" t="s">
        <v>84</v>
      </c>
      <c r="AV298" s="13" t="s">
        <v>82</v>
      </c>
      <c r="AW298" s="13" t="s">
        <v>35</v>
      </c>
      <c r="AX298" s="13" t="s">
        <v>74</v>
      </c>
      <c r="AY298" s="230" t="s">
        <v>125</v>
      </c>
    </row>
    <row r="299" s="14" customFormat="1">
      <c r="A299" s="14"/>
      <c r="B299" s="231"/>
      <c r="C299" s="232"/>
      <c r="D299" s="214" t="s">
        <v>138</v>
      </c>
      <c r="E299" s="233" t="s">
        <v>19</v>
      </c>
      <c r="F299" s="234" t="s">
        <v>371</v>
      </c>
      <c r="G299" s="232"/>
      <c r="H299" s="235">
        <v>630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1" t="s">
        <v>138</v>
      </c>
      <c r="AU299" s="241" t="s">
        <v>84</v>
      </c>
      <c r="AV299" s="14" t="s">
        <v>84</v>
      </c>
      <c r="AW299" s="14" t="s">
        <v>35</v>
      </c>
      <c r="AX299" s="14" t="s">
        <v>74</v>
      </c>
      <c r="AY299" s="241" t="s">
        <v>125</v>
      </c>
    </row>
    <row r="300" s="13" customFormat="1">
      <c r="A300" s="13"/>
      <c r="B300" s="221"/>
      <c r="C300" s="222"/>
      <c r="D300" s="214" t="s">
        <v>138</v>
      </c>
      <c r="E300" s="223" t="s">
        <v>19</v>
      </c>
      <c r="F300" s="224" t="s">
        <v>372</v>
      </c>
      <c r="G300" s="222"/>
      <c r="H300" s="223" t="s">
        <v>19</v>
      </c>
      <c r="I300" s="225"/>
      <c r="J300" s="222"/>
      <c r="K300" s="222"/>
      <c r="L300" s="226"/>
      <c r="M300" s="227"/>
      <c r="N300" s="228"/>
      <c r="O300" s="228"/>
      <c r="P300" s="228"/>
      <c r="Q300" s="228"/>
      <c r="R300" s="228"/>
      <c r="S300" s="228"/>
      <c r="T300" s="22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0" t="s">
        <v>138</v>
      </c>
      <c r="AU300" s="230" t="s">
        <v>84</v>
      </c>
      <c r="AV300" s="13" t="s">
        <v>82</v>
      </c>
      <c r="AW300" s="13" t="s">
        <v>35</v>
      </c>
      <c r="AX300" s="13" t="s">
        <v>74</v>
      </c>
      <c r="AY300" s="230" t="s">
        <v>125</v>
      </c>
    </row>
    <row r="301" s="14" customFormat="1">
      <c r="A301" s="14"/>
      <c r="B301" s="231"/>
      <c r="C301" s="232"/>
      <c r="D301" s="214" t="s">
        <v>138</v>
      </c>
      <c r="E301" s="233" t="s">
        <v>19</v>
      </c>
      <c r="F301" s="234" t="s">
        <v>373</v>
      </c>
      <c r="G301" s="232"/>
      <c r="H301" s="235">
        <v>114.2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1" t="s">
        <v>138</v>
      </c>
      <c r="AU301" s="241" t="s">
        <v>84</v>
      </c>
      <c r="AV301" s="14" t="s">
        <v>84</v>
      </c>
      <c r="AW301" s="14" t="s">
        <v>35</v>
      </c>
      <c r="AX301" s="14" t="s">
        <v>74</v>
      </c>
      <c r="AY301" s="241" t="s">
        <v>125</v>
      </c>
    </row>
    <row r="302" s="13" customFormat="1">
      <c r="A302" s="13"/>
      <c r="B302" s="221"/>
      <c r="C302" s="222"/>
      <c r="D302" s="214" t="s">
        <v>138</v>
      </c>
      <c r="E302" s="223" t="s">
        <v>19</v>
      </c>
      <c r="F302" s="224" t="s">
        <v>374</v>
      </c>
      <c r="G302" s="222"/>
      <c r="H302" s="223" t="s">
        <v>19</v>
      </c>
      <c r="I302" s="225"/>
      <c r="J302" s="222"/>
      <c r="K302" s="222"/>
      <c r="L302" s="226"/>
      <c r="M302" s="227"/>
      <c r="N302" s="228"/>
      <c r="O302" s="228"/>
      <c r="P302" s="228"/>
      <c r="Q302" s="228"/>
      <c r="R302" s="228"/>
      <c r="S302" s="228"/>
      <c r="T302" s="22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0" t="s">
        <v>138</v>
      </c>
      <c r="AU302" s="230" t="s">
        <v>84</v>
      </c>
      <c r="AV302" s="13" t="s">
        <v>82</v>
      </c>
      <c r="AW302" s="13" t="s">
        <v>35</v>
      </c>
      <c r="AX302" s="13" t="s">
        <v>74</v>
      </c>
      <c r="AY302" s="230" t="s">
        <v>125</v>
      </c>
    </row>
    <row r="303" s="14" customFormat="1">
      <c r="A303" s="14"/>
      <c r="B303" s="231"/>
      <c r="C303" s="232"/>
      <c r="D303" s="214" t="s">
        <v>138</v>
      </c>
      <c r="E303" s="233" t="s">
        <v>19</v>
      </c>
      <c r="F303" s="234" t="s">
        <v>375</v>
      </c>
      <c r="G303" s="232"/>
      <c r="H303" s="235">
        <v>688.29999999999995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1" t="s">
        <v>138</v>
      </c>
      <c r="AU303" s="241" t="s">
        <v>84</v>
      </c>
      <c r="AV303" s="14" t="s">
        <v>84</v>
      </c>
      <c r="AW303" s="14" t="s">
        <v>35</v>
      </c>
      <c r="AX303" s="14" t="s">
        <v>74</v>
      </c>
      <c r="AY303" s="241" t="s">
        <v>125</v>
      </c>
    </row>
    <row r="304" s="15" customFormat="1">
      <c r="A304" s="15"/>
      <c r="B304" s="242"/>
      <c r="C304" s="243"/>
      <c r="D304" s="214" t="s">
        <v>138</v>
      </c>
      <c r="E304" s="244" t="s">
        <v>19</v>
      </c>
      <c r="F304" s="245" t="s">
        <v>253</v>
      </c>
      <c r="G304" s="243"/>
      <c r="H304" s="246">
        <v>2308.75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2" t="s">
        <v>138</v>
      </c>
      <c r="AU304" s="252" t="s">
        <v>84</v>
      </c>
      <c r="AV304" s="15" t="s">
        <v>132</v>
      </c>
      <c r="AW304" s="15" t="s">
        <v>35</v>
      </c>
      <c r="AX304" s="15" t="s">
        <v>82</v>
      </c>
      <c r="AY304" s="252" t="s">
        <v>125</v>
      </c>
    </row>
    <row r="305" s="2" customFormat="1" ht="21.75" customHeight="1">
      <c r="A305" s="39"/>
      <c r="B305" s="40"/>
      <c r="C305" s="201" t="s">
        <v>376</v>
      </c>
      <c r="D305" s="201" t="s">
        <v>127</v>
      </c>
      <c r="E305" s="202" t="s">
        <v>377</v>
      </c>
      <c r="F305" s="203" t="s">
        <v>378</v>
      </c>
      <c r="G305" s="204" t="s">
        <v>216</v>
      </c>
      <c r="H305" s="205">
        <v>416.5</v>
      </c>
      <c r="I305" s="206"/>
      <c r="J305" s="207">
        <f>ROUND(I305*H305,2)</f>
        <v>0</v>
      </c>
      <c r="K305" s="203" t="s">
        <v>131</v>
      </c>
      <c r="L305" s="45"/>
      <c r="M305" s="208" t="s">
        <v>19</v>
      </c>
      <c r="N305" s="209" t="s">
        <v>45</v>
      </c>
      <c r="O305" s="85"/>
      <c r="P305" s="210">
        <f>O305*H305</f>
        <v>0</v>
      </c>
      <c r="Q305" s="210">
        <v>0</v>
      </c>
      <c r="R305" s="210">
        <f>Q305*H305</f>
        <v>0</v>
      </c>
      <c r="S305" s="210">
        <v>0</v>
      </c>
      <c r="T305" s="21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2" t="s">
        <v>132</v>
      </c>
      <c r="AT305" s="212" t="s">
        <v>127</v>
      </c>
      <c r="AU305" s="212" t="s">
        <v>84</v>
      </c>
      <c r="AY305" s="18" t="s">
        <v>125</v>
      </c>
      <c r="BE305" s="213">
        <f>IF(N305="základní",J305,0)</f>
        <v>0</v>
      </c>
      <c r="BF305" s="213">
        <f>IF(N305="snížená",J305,0)</f>
        <v>0</v>
      </c>
      <c r="BG305" s="213">
        <f>IF(N305="zákl. přenesená",J305,0)</f>
        <v>0</v>
      </c>
      <c r="BH305" s="213">
        <f>IF(N305="sníž. přenesená",J305,0)</f>
        <v>0</v>
      </c>
      <c r="BI305" s="213">
        <f>IF(N305="nulová",J305,0)</f>
        <v>0</v>
      </c>
      <c r="BJ305" s="18" t="s">
        <v>82</v>
      </c>
      <c r="BK305" s="213">
        <f>ROUND(I305*H305,2)</f>
        <v>0</v>
      </c>
      <c r="BL305" s="18" t="s">
        <v>132</v>
      </c>
      <c r="BM305" s="212" t="s">
        <v>379</v>
      </c>
    </row>
    <row r="306" s="2" customFormat="1">
      <c r="A306" s="39"/>
      <c r="B306" s="40"/>
      <c r="C306" s="41"/>
      <c r="D306" s="214" t="s">
        <v>134</v>
      </c>
      <c r="E306" s="41"/>
      <c r="F306" s="215" t="s">
        <v>380</v>
      </c>
      <c r="G306" s="41"/>
      <c r="H306" s="41"/>
      <c r="I306" s="216"/>
      <c r="J306" s="41"/>
      <c r="K306" s="41"/>
      <c r="L306" s="45"/>
      <c r="M306" s="217"/>
      <c r="N306" s="218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134</v>
      </c>
      <c r="AU306" s="18" t="s">
        <v>84</v>
      </c>
    </row>
    <row r="307" s="2" customFormat="1">
      <c r="A307" s="39"/>
      <c r="B307" s="40"/>
      <c r="C307" s="41"/>
      <c r="D307" s="219" t="s">
        <v>136</v>
      </c>
      <c r="E307" s="41"/>
      <c r="F307" s="220" t="s">
        <v>381</v>
      </c>
      <c r="G307" s="41"/>
      <c r="H307" s="41"/>
      <c r="I307" s="216"/>
      <c r="J307" s="41"/>
      <c r="K307" s="41"/>
      <c r="L307" s="45"/>
      <c r="M307" s="217"/>
      <c r="N307" s="218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136</v>
      </c>
      <c r="AU307" s="18" t="s">
        <v>84</v>
      </c>
    </row>
    <row r="308" s="13" customFormat="1">
      <c r="A308" s="13"/>
      <c r="B308" s="221"/>
      <c r="C308" s="222"/>
      <c r="D308" s="214" t="s">
        <v>138</v>
      </c>
      <c r="E308" s="223" t="s">
        <v>19</v>
      </c>
      <c r="F308" s="224" t="s">
        <v>139</v>
      </c>
      <c r="G308" s="222"/>
      <c r="H308" s="223" t="s">
        <v>19</v>
      </c>
      <c r="I308" s="225"/>
      <c r="J308" s="222"/>
      <c r="K308" s="222"/>
      <c r="L308" s="226"/>
      <c r="M308" s="227"/>
      <c r="N308" s="228"/>
      <c r="O308" s="228"/>
      <c r="P308" s="228"/>
      <c r="Q308" s="228"/>
      <c r="R308" s="228"/>
      <c r="S308" s="228"/>
      <c r="T308" s="22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0" t="s">
        <v>138</v>
      </c>
      <c r="AU308" s="230" t="s">
        <v>84</v>
      </c>
      <c r="AV308" s="13" t="s">
        <v>82</v>
      </c>
      <c r="AW308" s="13" t="s">
        <v>35</v>
      </c>
      <c r="AX308" s="13" t="s">
        <v>74</v>
      </c>
      <c r="AY308" s="230" t="s">
        <v>125</v>
      </c>
    </row>
    <row r="309" s="13" customFormat="1">
      <c r="A309" s="13"/>
      <c r="B309" s="221"/>
      <c r="C309" s="222"/>
      <c r="D309" s="214" t="s">
        <v>138</v>
      </c>
      <c r="E309" s="223" t="s">
        <v>19</v>
      </c>
      <c r="F309" s="224" t="s">
        <v>382</v>
      </c>
      <c r="G309" s="222"/>
      <c r="H309" s="223" t="s">
        <v>19</v>
      </c>
      <c r="I309" s="225"/>
      <c r="J309" s="222"/>
      <c r="K309" s="222"/>
      <c r="L309" s="226"/>
      <c r="M309" s="227"/>
      <c r="N309" s="228"/>
      <c r="O309" s="228"/>
      <c r="P309" s="228"/>
      <c r="Q309" s="228"/>
      <c r="R309" s="228"/>
      <c r="S309" s="228"/>
      <c r="T309" s="22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0" t="s">
        <v>138</v>
      </c>
      <c r="AU309" s="230" t="s">
        <v>84</v>
      </c>
      <c r="AV309" s="13" t="s">
        <v>82</v>
      </c>
      <c r="AW309" s="13" t="s">
        <v>35</v>
      </c>
      <c r="AX309" s="13" t="s">
        <v>74</v>
      </c>
      <c r="AY309" s="230" t="s">
        <v>125</v>
      </c>
    </row>
    <row r="310" s="13" customFormat="1">
      <c r="A310" s="13"/>
      <c r="B310" s="221"/>
      <c r="C310" s="222"/>
      <c r="D310" s="214" t="s">
        <v>138</v>
      </c>
      <c r="E310" s="223" t="s">
        <v>19</v>
      </c>
      <c r="F310" s="224" t="s">
        <v>293</v>
      </c>
      <c r="G310" s="222"/>
      <c r="H310" s="223" t="s">
        <v>19</v>
      </c>
      <c r="I310" s="225"/>
      <c r="J310" s="222"/>
      <c r="K310" s="222"/>
      <c r="L310" s="226"/>
      <c r="M310" s="227"/>
      <c r="N310" s="228"/>
      <c r="O310" s="228"/>
      <c r="P310" s="228"/>
      <c r="Q310" s="228"/>
      <c r="R310" s="228"/>
      <c r="S310" s="228"/>
      <c r="T310" s="22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0" t="s">
        <v>138</v>
      </c>
      <c r="AU310" s="230" t="s">
        <v>84</v>
      </c>
      <c r="AV310" s="13" t="s">
        <v>82</v>
      </c>
      <c r="AW310" s="13" t="s">
        <v>35</v>
      </c>
      <c r="AX310" s="13" t="s">
        <v>74</v>
      </c>
      <c r="AY310" s="230" t="s">
        <v>125</v>
      </c>
    </row>
    <row r="311" s="14" customFormat="1">
      <c r="A311" s="14"/>
      <c r="B311" s="231"/>
      <c r="C311" s="232"/>
      <c r="D311" s="214" t="s">
        <v>138</v>
      </c>
      <c r="E311" s="233" t="s">
        <v>19</v>
      </c>
      <c r="F311" s="234" t="s">
        <v>294</v>
      </c>
      <c r="G311" s="232"/>
      <c r="H311" s="235">
        <v>492.5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1" t="s">
        <v>138</v>
      </c>
      <c r="AU311" s="241" t="s">
        <v>84</v>
      </c>
      <c r="AV311" s="14" t="s">
        <v>84</v>
      </c>
      <c r="AW311" s="14" t="s">
        <v>35</v>
      </c>
      <c r="AX311" s="14" t="s">
        <v>74</v>
      </c>
      <c r="AY311" s="241" t="s">
        <v>125</v>
      </c>
    </row>
    <row r="312" s="13" customFormat="1">
      <c r="A312" s="13"/>
      <c r="B312" s="221"/>
      <c r="C312" s="222"/>
      <c r="D312" s="214" t="s">
        <v>138</v>
      </c>
      <c r="E312" s="223" t="s">
        <v>19</v>
      </c>
      <c r="F312" s="224" t="s">
        <v>383</v>
      </c>
      <c r="G312" s="222"/>
      <c r="H312" s="223" t="s">
        <v>19</v>
      </c>
      <c r="I312" s="225"/>
      <c r="J312" s="222"/>
      <c r="K312" s="222"/>
      <c r="L312" s="226"/>
      <c r="M312" s="227"/>
      <c r="N312" s="228"/>
      <c r="O312" s="228"/>
      <c r="P312" s="228"/>
      <c r="Q312" s="228"/>
      <c r="R312" s="228"/>
      <c r="S312" s="228"/>
      <c r="T312" s="22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0" t="s">
        <v>138</v>
      </c>
      <c r="AU312" s="230" t="s">
        <v>84</v>
      </c>
      <c r="AV312" s="13" t="s">
        <v>82</v>
      </c>
      <c r="AW312" s="13" t="s">
        <v>35</v>
      </c>
      <c r="AX312" s="13" t="s">
        <v>74</v>
      </c>
      <c r="AY312" s="230" t="s">
        <v>125</v>
      </c>
    </row>
    <row r="313" s="13" customFormat="1">
      <c r="A313" s="13"/>
      <c r="B313" s="221"/>
      <c r="C313" s="222"/>
      <c r="D313" s="214" t="s">
        <v>138</v>
      </c>
      <c r="E313" s="223" t="s">
        <v>19</v>
      </c>
      <c r="F313" s="224" t="s">
        <v>384</v>
      </c>
      <c r="G313" s="222"/>
      <c r="H313" s="223" t="s">
        <v>19</v>
      </c>
      <c r="I313" s="225"/>
      <c r="J313" s="222"/>
      <c r="K313" s="222"/>
      <c r="L313" s="226"/>
      <c r="M313" s="227"/>
      <c r="N313" s="228"/>
      <c r="O313" s="228"/>
      <c r="P313" s="228"/>
      <c r="Q313" s="228"/>
      <c r="R313" s="228"/>
      <c r="S313" s="228"/>
      <c r="T313" s="22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0" t="s">
        <v>138</v>
      </c>
      <c r="AU313" s="230" t="s">
        <v>84</v>
      </c>
      <c r="AV313" s="13" t="s">
        <v>82</v>
      </c>
      <c r="AW313" s="13" t="s">
        <v>35</v>
      </c>
      <c r="AX313" s="13" t="s">
        <v>74</v>
      </c>
      <c r="AY313" s="230" t="s">
        <v>125</v>
      </c>
    </row>
    <row r="314" s="14" customFormat="1">
      <c r="A314" s="14"/>
      <c r="B314" s="231"/>
      <c r="C314" s="232"/>
      <c r="D314" s="214" t="s">
        <v>138</v>
      </c>
      <c r="E314" s="233" t="s">
        <v>19</v>
      </c>
      <c r="F314" s="234" t="s">
        <v>385</v>
      </c>
      <c r="G314" s="232"/>
      <c r="H314" s="235">
        <v>-66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1" t="s">
        <v>138</v>
      </c>
      <c r="AU314" s="241" t="s">
        <v>84</v>
      </c>
      <c r="AV314" s="14" t="s">
        <v>84</v>
      </c>
      <c r="AW314" s="14" t="s">
        <v>35</v>
      </c>
      <c r="AX314" s="14" t="s">
        <v>74</v>
      </c>
      <c r="AY314" s="241" t="s">
        <v>125</v>
      </c>
    </row>
    <row r="315" s="13" customFormat="1">
      <c r="A315" s="13"/>
      <c r="B315" s="221"/>
      <c r="C315" s="222"/>
      <c r="D315" s="214" t="s">
        <v>138</v>
      </c>
      <c r="E315" s="223" t="s">
        <v>19</v>
      </c>
      <c r="F315" s="224" t="s">
        <v>386</v>
      </c>
      <c r="G315" s="222"/>
      <c r="H315" s="223" t="s">
        <v>19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0" t="s">
        <v>138</v>
      </c>
      <c r="AU315" s="230" t="s">
        <v>84</v>
      </c>
      <c r="AV315" s="13" t="s">
        <v>82</v>
      </c>
      <c r="AW315" s="13" t="s">
        <v>35</v>
      </c>
      <c r="AX315" s="13" t="s">
        <v>74</v>
      </c>
      <c r="AY315" s="230" t="s">
        <v>125</v>
      </c>
    </row>
    <row r="316" s="14" customFormat="1">
      <c r="A316" s="14"/>
      <c r="B316" s="231"/>
      <c r="C316" s="232"/>
      <c r="D316" s="214" t="s">
        <v>138</v>
      </c>
      <c r="E316" s="233" t="s">
        <v>19</v>
      </c>
      <c r="F316" s="234" t="s">
        <v>387</v>
      </c>
      <c r="G316" s="232"/>
      <c r="H316" s="235">
        <v>-10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1" t="s">
        <v>138</v>
      </c>
      <c r="AU316" s="241" t="s">
        <v>84</v>
      </c>
      <c r="AV316" s="14" t="s">
        <v>84</v>
      </c>
      <c r="AW316" s="14" t="s">
        <v>35</v>
      </c>
      <c r="AX316" s="14" t="s">
        <v>74</v>
      </c>
      <c r="AY316" s="241" t="s">
        <v>125</v>
      </c>
    </row>
    <row r="317" s="15" customFormat="1">
      <c r="A317" s="15"/>
      <c r="B317" s="242"/>
      <c r="C317" s="243"/>
      <c r="D317" s="214" t="s">
        <v>138</v>
      </c>
      <c r="E317" s="244" t="s">
        <v>19</v>
      </c>
      <c r="F317" s="245" t="s">
        <v>253</v>
      </c>
      <c r="G317" s="243"/>
      <c r="H317" s="246">
        <v>416.5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2" t="s">
        <v>138</v>
      </c>
      <c r="AU317" s="252" t="s">
        <v>84</v>
      </c>
      <c r="AV317" s="15" t="s">
        <v>132</v>
      </c>
      <c r="AW317" s="15" t="s">
        <v>35</v>
      </c>
      <c r="AX317" s="15" t="s">
        <v>82</v>
      </c>
      <c r="AY317" s="252" t="s">
        <v>125</v>
      </c>
    </row>
    <row r="318" s="2" customFormat="1" ht="24.15" customHeight="1">
      <c r="A318" s="39"/>
      <c r="B318" s="40"/>
      <c r="C318" s="201" t="s">
        <v>388</v>
      </c>
      <c r="D318" s="201" t="s">
        <v>127</v>
      </c>
      <c r="E318" s="202" t="s">
        <v>389</v>
      </c>
      <c r="F318" s="203" t="s">
        <v>390</v>
      </c>
      <c r="G318" s="204" t="s">
        <v>216</v>
      </c>
      <c r="H318" s="205">
        <v>4998</v>
      </c>
      <c r="I318" s="206"/>
      <c r="J318" s="207">
        <f>ROUND(I318*H318,2)</f>
        <v>0</v>
      </c>
      <c r="K318" s="203" t="s">
        <v>131</v>
      </c>
      <c r="L318" s="45"/>
      <c r="M318" s="208" t="s">
        <v>19</v>
      </c>
      <c r="N318" s="209" t="s">
        <v>45</v>
      </c>
      <c r="O318" s="85"/>
      <c r="P318" s="210">
        <f>O318*H318</f>
        <v>0</v>
      </c>
      <c r="Q318" s="210">
        <v>0</v>
      </c>
      <c r="R318" s="210">
        <f>Q318*H318</f>
        <v>0</v>
      </c>
      <c r="S318" s="210">
        <v>0</v>
      </c>
      <c r="T318" s="21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2" t="s">
        <v>132</v>
      </c>
      <c r="AT318" s="212" t="s">
        <v>127</v>
      </c>
      <c r="AU318" s="212" t="s">
        <v>84</v>
      </c>
      <c r="AY318" s="18" t="s">
        <v>125</v>
      </c>
      <c r="BE318" s="213">
        <f>IF(N318="základní",J318,0)</f>
        <v>0</v>
      </c>
      <c r="BF318" s="213">
        <f>IF(N318="snížená",J318,0)</f>
        <v>0</v>
      </c>
      <c r="BG318" s="213">
        <f>IF(N318="zákl. přenesená",J318,0)</f>
        <v>0</v>
      </c>
      <c r="BH318" s="213">
        <f>IF(N318="sníž. přenesená",J318,0)</f>
        <v>0</v>
      </c>
      <c r="BI318" s="213">
        <f>IF(N318="nulová",J318,0)</f>
        <v>0</v>
      </c>
      <c r="BJ318" s="18" t="s">
        <v>82</v>
      </c>
      <c r="BK318" s="213">
        <f>ROUND(I318*H318,2)</f>
        <v>0</v>
      </c>
      <c r="BL318" s="18" t="s">
        <v>132</v>
      </c>
      <c r="BM318" s="212" t="s">
        <v>391</v>
      </c>
    </row>
    <row r="319" s="2" customFormat="1">
      <c r="A319" s="39"/>
      <c r="B319" s="40"/>
      <c r="C319" s="41"/>
      <c r="D319" s="214" t="s">
        <v>134</v>
      </c>
      <c r="E319" s="41"/>
      <c r="F319" s="215" t="s">
        <v>392</v>
      </c>
      <c r="G319" s="41"/>
      <c r="H319" s="41"/>
      <c r="I319" s="216"/>
      <c r="J319" s="41"/>
      <c r="K319" s="41"/>
      <c r="L319" s="45"/>
      <c r="M319" s="217"/>
      <c r="N319" s="218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134</v>
      </c>
      <c r="AU319" s="18" t="s">
        <v>84</v>
      </c>
    </row>
    <row r="320" s="2" customFormat="1">
      <c r="A320" s="39"/>
      <c r="B320" s="40"/>
      <c r="C320" s="41"/>
      <c r="D320" s="219" t="s">
        <v>136</v>
      </c>
      <c r="E320" s="41"/>
      <c r="F320" s="220" t="s">
        <v>393</v>
      </c>
      <c r="G320" s="41"/>
      <c r="H320" s="41"/>
      <c r="I320" s="216"/>
      <c r="J320" s="41"/>
      <c r="K320" s="41"/>
      <c r="L320" s="45"/>
      <c r="M320" s="217"/>
      <c r="N320" s="218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136</v>
      </c>
      <c r="AU320" s="18" t="s">
        <v>84</v>
      </c>
    </row>
    <row r="321" s="13" customFormat="1">
      <c r="A321" s="13"/>
      <c r="B321" s="221"/>
      <c r="C321" s="222"/>
      <c r="D321" s="214" t="s">
        <v>138</v>
      </c>
      <c r="E321" s="223" t="s">
        <v>19</v>
      </c>
      <c r="F321" s="224" t="s">
        <v>139</v>
      </c>
      <c r="G321" s="222"/>
      <c r="H321" s="223" t="s">
        <v>19</v>
      </c>
      <c r="I321" s="225"/>
      <c r="J321" s="222"/>
      <c r="K321" s="222"/>
      <c r="L321" s="226"/>
      <c r="M321" s="227"/>
      <c r="N321" s="228"/>
      <c r="O321" s="228"/>
      <c r="P321" s="228"/>
      <c r="Q321" s="228"/>
      <c r="R321" s="228"/>
      <c r="S321" s="228"/>
      <c r="T321" s="22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0" t="s">
        <v>138</v>
      </c>
      <c r="AU321" s="230" t="s">
        <v>84</v>
      </c>
      <c r="AV321" s="13" t="s">
        <v>82</v>
      </c>
      <c r="AW321" s="13" t="s">
        <v>35</v>
      </c>
      <c r="AX321" s="13" t="s">
        <v>74</v>
      </c>
      <c r="AY321" s="230" t="s">
        <v>125</v>
      </c>
    </row>
    <row r="322" s="13" customFormat="1">
      <c r="A322" s="13"/>
      <c r="B322" s="221"/>
      <c r="C322" s="222"/>
      <c r="D322" s="214" t="s">
        <v>138</v>
      </c>
      <c r="E322" s="223" t="s">
        <v>19</v>
      </c>
      <c r="F322" s="224" t="s">
        <v>382</v>
      </c>
      <c r="G322" s="222"/>
      <c r="H322" s="223" t="s">
        <v>19</v>
      </c>
      <c r="I322" s="225"/>
      <c r="J322" s="222"/>
      <c r="K322" s="222"/>
      <c r="L322" s="226"/>
      <c r="M322" s="227"/>
      <c r="N322" s="228"/>
      <c r="O322" s="228"/>
      <c r="P322" s="228"/>
      <c r="Q322" s="228"/>
      <c r="R322" s="228"/>
      <c r="S322" s="228"/>
      <c r="T322" s="22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0" t="s">
        <v>138</v>
      </c>
      <c r="AU322" s="230" t="s">
        <v>84</v>
      </c>
      <c r="AV322" s="13" t="s">
        <v>82</v>
      </c>
      <c r="AW322" s="13" t="s">
        <v>35</v>
      </c>
      <c r="AX322" s="13" t="s">
        <v>74</v>
      </c>
      <c r="AY322" s="230" t="s">
        <v>125</v>
      </c>
    </row>
    <row r="323" s="14" customFormat="1">
      <c r="A323" s="14"/>
      <c r="B323" s="231"/>
      <c r="C323" s="232"/>
      <c r="D323" s="214" t="s">
        <v>138</v>
      </c>
      <c r="E323" s="233" t="s">
        <v>19</v>
      </c>
      <c r="F323" s="234" t="s">
        <v>394</v>
      </c>
      <c r="G323" s="232"/>
      <c r="H323" s="235">
        <v>4998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1" t="s">
        <v>138</v>
      </c>
      <c r="AU323" s="241" t="s">
        <v>84</v>
      </c>
      <c r="AV323" s="14" t="s">
        <v>84</v>
      </c>
      <c r="AW323" s="14" t="s">
        <v>35</v>
      </c>
      <c r="AX323" s="14" t="s">
        <v>82</v>
      </c>
      <c r="AY323" s="241" t="s">
        <v>125</v>
      </c>
    </row>
    <row r="324" s="2" customFormat="1" ht="16.5" customHeight="1">
      <c r="A324" s="39"/>
      <c r="B324" s="40"/>
      <c r="C324" s="201" t="s">
        <v>395</v>
      </c>
      <c r="D324" s="201" t="s">
        <v>127</v>
      </c>
      <c r="E324" s="202" t="s">
        <v>396</v>
      </c>
      <c r="F324" s="203" t="s">
        <v>397</v>
      </c>
      <c r="G324" s="204" t="s">
        <v>216</v>
      </c>
      <c r="H324" s="205">
        <v>1549</v>
      </c>
      <c r="I324" s="206"/>
      <c r="J324" s="207">
        <f>ROUND(I324*H324,2)</f>
        <v>0</v>
      </c>
      <c r="K324" s="203" t="s">
        <v>131</v>
      </c>
      <c r="L324" s="45"/>
      <c r="M324" s="208" t="s">
        <v>19</v>
      </c>
      <c r="N324" s="209" t="s">
        <v>45</v>
      </c>
      <c r="O324" s="85"/>
      <c r="P324" s="210">
        <f>O324*H324</f>
        <v>0</v>
      </c>
      <c r="Q324" s="210">
        <v>0</v>
      </c>
      <c r="R324" s="210">
        <f>Q324*H324</f>
        <v>0</v>
      </c>
      <c r="S324" s="210">
        <v>0</v>
      </c>
      <c r="T324" s="21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2" t="s">
        <v>132</v>
      </c>
      <c r="AT324" s="212" t="s">
        <v>127</v>
      </c>
      <c r="AU324" s="212" t="s">
        <v>84</v>
      </c>
      <c r="AY324" s="18" t="s">
        <v>125</v>
      </c>
      <c r="BE324" s="213">
        <f>IF(N324="základní",J324,0)</f>
        <v>0</v>
      </c>
      <c r="BF324" s="213">
        <f>IF(N324="snížená",J324,0)</f>
        <v>0</v>
      </c>
      <c r="BG324" s="213">
        <f>IF(N324="zákl. přenesená",J324,0)</f>
        <v>0</v>
      </c>
      <c r="BH324" s="213">
        <f>IF(N324="sníž. přenesená",J324,0)</f>
        <v>0</v>
      </c>
      <c r="BI324" s="213">
        <f>IF(N324="nulová",J324,0)</f>
        <v>0</v>
      </c>
      <c r="BJ324" s="18" t="s">
        <v>82</v>
      </c>
      <c r="BK324" s="213">
        <f>ROUND(I324*H324,2)</f>
        <v>0</v>
      </c>
      <c r="BL324" s="18" t="s">
        <v>132</v>
      </c>
      <c r="BM324" s="212" t="s">
        <v>398</v>
      </c>
    </row>
    <row r="325" s="2" customFormat="1">
      <c r="A325" s="39"/>
      <c r="B325" s="40"/>
      <c r="C325" s="41"/>
      <c r="D325" s="214" t="s">
        <v>134</v>
      </c>
      <c r="E325" s="41"/>
      <c r="F325" s="215" t="s">
        <v>399</v>
      </c>
      <c r="G325" s="41"/>
      <c r="H325" s="41"/>
      <c r="I325" s="216"/>
      <c r="J325" s="41"/>
      <c r="K325" s="41"/>
      <c r="L325" s="45"/>
      <c r="M325" s="217"/>
      <c r="N325" s="218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134</v>
      </c>
      <c r="AU325" s="18" t="s">
        <v>84</v>
      </c>
    </row>
    <row r="326" s="2" customFormat="1">
      <c r="A326" s="39"/>
      <c r="B326" s="40"/>
      <c r="C326" s="41"/>
      <c r="D326" s="219" t="s">
        <v>136</v>
      </c>
      <c r="E326" s="41"/>
      <c r="F326" s="220" t="s">
        <v>400</v>
      </c>
      <c r="G326" s="41"/>
      <c r="H326" s="41"/>
      <c r="I326" s="216"/>
      <c r="J326" s="41"/>
      <c r="K326" s="41"/>
      <c r="L326" s="45"/>
      <c r="M326" s="217"/>
      <c r="N326" s="218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136</v>
      </c>
      <c r="AU326" s="18" t="s">
        <v>84</v>
      </c>
    </row>
    <row r="327" s="13" customFormat="1">
      <c r="A327" s="13"/>
      <c r="B327" s="221"/>
      <c r="C327" s="222"/>
      <c r="D327" s="214" t="s">
        <v>138</v>
      </c>
      <c r="E327" s="223" t="s">
        <v>19</v>
      </c>
      <c r="F327" s="224" t="s">
        <v>139</v>
      </c>
      <c r="G327" s="222"/>
      <c r="H327" s="223" t="s">
        <v>19</v>
      </c>
      <c r="I327" s="225"/>
      <c r="J327" s="222"/>
      <c r="K327" s="222"/>
      <c r="L327" s="226"/>
      <c r="M327" s="227"/>
      <c r="N327" s="228"/>
      <c r="O327" s="228"/>
      <c r="P327" s="228"/>
      <c r="Q327" s="228"/>
      <c r="R327" s="228"/>
      <c r="S327" s="228"/>
      <c r="T327" s="22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0" t="s">
        <v>138</v>
      </c>
      <c r="AU327" s="230" t="s">
        <v>84</v>
      </c>
      <c r="AV327" s="13" t="s">
        <v>82</v>
      </c>
      <c r="AW327" s="13" t="s">
        <v>35</v>
      </c>
      <c r="AX327" s="13" t="s">
        <v>74</v>
      </c>
      <c r="AY327" s="230" t="s">
        <v>125</v>
      </c>
    </row>
    <row r="328" s="13" customFormat="1">
      <c r="A328" s="13"/>
      <c r="B328" s="221"/>
      <c r="C328" s="222"/>
      <c r="D328" s="214" t="s">
        <v>138</v>
      </c>
      <c r="E328" s="223" t="s">
        <v>19</v>
      </c>
      <c r="F328" s="224" t="s">
        <v>401</v>
      </c>
      <c r="G328" s="222"/>
      <c r="H328" s="223" t="s">
        <v>19</v>
      </c>
      <c r="I328" s="225"/>
      <c r="J328" s="222"/>
      <c r="K328" s="222"/>
      <c r="L328" s="226"/>
      <c r="M328" s="227"/>
      <c r="N328" s="228"/>
      <c r="O328" s="228"/>
      <c r="P328" s="228"/>
      <c r="Q328" s="228"/>
      <c r="R328" s="228"/>
      <c r="S328" s="228"/>
      <c r="T328" s="22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0" t="s">
        <v>138</v>
      </c>
      <c r="AU328" s="230" t="s">
        <v>84</v>
      </c>
      <c r="AV328" s="13" t="s">
        <v>82</v>
      </c>
      <c r="AW328" s="13" t="s">
        <v>35</v>
      </c>
      <c r="AX328" s="13" t="s">
        <v>74</v>
      </c>
      <c r="AY328" s="230" t="s">
        <v>125</v>
      </c>
    </row>
    <row r="329" s="14" customFormat="1">
      <c r="A329" s="14"/>
      <c r="B329" s="231"/>
      <c r="C329" s="232"/>
      <c r="D329" s="214" t="s">
        <v>138</v>
      </c>
      <c r="E329" s="233" t="s">
        <v>19</v>
      </c>
      <c r="F329" s="234" t="s">
        <v>402</v>
      </c>
      <c r="G329" s="232"/>
      <c r="H329" s="235">
        <v>40.5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1" t="s">
        <v>138</v>
      </c>
      <c r="AU329" s="241" t="s">
        <v>84</v>
      </c>
      <c r="AV329" s="14" t="s">
        <v>84</v>
      </c>
      <c r="AW329" s="14" t="s">
        <v>35</v>
      </c>
      <c r="AX329" s="14" t="s">
        <v>74</v>
      </c>
      <c r="AY329" s="241" t="s">
        <v>125</v>
      </c>
    </row>
    <row r="330" s="13" customFormat="1">
      <c r="A330" s="13"/>
      <c r="B330" s="221"/>
      <c r="C330" s="222"/>
      <c r="D330" s="214" t="s">
        <v>138</v>
      </c>
      <c r="E330" s="223" t="s">
        <v>19</v>
      </c>
      <c r="F330" s="224" t="s">
        <v>366</v>
      </c>
      <c r="G330" s="222"/>
      <c r="H330" s="223" t="s">
        <v>19</v>
      </c>
      <c r="I330" s="225"/>
      <c r="J330" s="222"/>
      <c r="K330" s="222"/>
      <c r="L330" s="226"/>
      <c r="M330" s="227"/>
      <c r="N330" s="228"/>
      <c r="O330" s="228"/>
      <c r="P330" s="228"/>
      <c r="Q330" s="228"/>
      <c r="R330" s="228"/>
      <c r="S330" s="228"/>
      <c r="T330" s="22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0" t="s">
        <v>138</v>
      </c>
      <c r="AU330" s="230" t="s">
        <v>84</v>
      </c>
      <c r="AV330" s="13" t="s">
        <v>82</v>
      </c>
      <c r="AW330" s="13" t="s">
        <v>35</v>
      </c>
      <c r="AX330" s="13" t="s">
        <v>74</v>
      </c>
      <c r="AY330" s="230" t="s">
        <v>125</v>
      </c>
    </row>
    <row r="331" s="14" customFormat="1">
      <c r="A331" s="14"/>
      <c r="B331" s="231"/>
      <c r="C331" s="232"/>
      <c r="D331" s="214" t="s">
        <v>138</v>
      </c>
      <c r="E331" s="233" t="s">
        <v>19</v>
      </c>
      <c r="F331" s="234" t="s">
        <v>367</v>
      </c>
      <c r="G331" s="232"/>
      <c r="H331" s="235">
        <v>76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1" t="s">
        <v>138</v>
      </c>
      <c r="AU331" s="241" t="s">
        <v>84</v>
      </c>
      <c r="AV331" s="14" t="s">
        <v>84</v>
      </c>
      <c r="AW331" s="14" t="s">
        <v>35</v>
      </c>
      <c r="AX331" s="14" t="s">
        <v>74</v>
      </c>
      <c r="AY331" s="241" t="s">
        <v>125</v>
      </c>
    </row>
    <row r="332" s="13" customFormat="1">
      <c r="A332" s="13"/>
      <c r="B332" s="221"/>
      <c r="C332" s="222"/>
      <c r="D332" s="214" t="s">
        <v>138</v>
      </c>
      <c r="E332" s="223" t="s">
        <v>19</v>
      </c>
      <c r="F332" s="224" t="s">
        <v>370</v>
      </c>
      <c r="G332" s="222"/>
      <c r="H332" s="223" t="s">
        <v>19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0" t="s">
        <v>138</v>
      </c>
      <c r="AU332" s="230" t="s">
        <v>84</v>
      </c>
      <c r="AV332" s="13" t="s">
        <v>82</v>
      </c>
      <c r="AW332" s="13" t="s">
        <v>35</v>
      </c>
      <c r="AX332" s="13" t="s">
        <v>74</v>
      </c>
      <c r="AY332" s="230" t="s">
        <v>125</v>
      </c>
    </row>
    <row r="333" s="14" customFormat="1">
      <c r="A333" s="14"/>
      <c r="B333" s="231"/>
      <c r="C333" s="232"/>
      <c r="D333" s="214" t="s">
        <v>138</v>
      </c>
      <c r="E333" s="233" t="s">
        <v>19</v>
      </c>
      <c r="F333" s="234" t="s">
        <v>371</v>
      </c>
      <c r="G333" s="232"/>
      <c r="H333" s="235">
        <v>630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1" t="s">
        <v>138</v>
      </c>
      <c r="AU333" s="241" t="s">
        <v>84</v>
      </c>
      <c r="AV333" s="14" t="s">
        <v>84</v>
      </c>
      <c r="AW333" s="14" t="s">
        <v>35</v>
      </c>
      <c r="AX333" s="14" t="s">
        <v>74</v>
      </c>
      <c r="AY333" s="241" t="s">
        <v>125</v>
      </c>
    </row>
    <row r="334" s="13" customFormat="1">
      <c r="A334" s="13"/>
      <c r="B334" s="221"/>
      <c r="C334" s="222"/>
      <c r="D334" s="214" t="s">
        <v>138</v>
      </c>
      <c r="E334" s="223" t="s">
        <v>19</v>
      </c>
      <c r="F334" s="224" t="s">
        <v>372</v>
      </c>
      <c r="G334" s="222"/>
      <c r="H334" s="223" t="s">
        <v>19</v>
      </c>
      <c r="I334" s="225"/>
      <c r="J334" s="222"/>
      <c r="K334" s="222"/>
      <c r="L334" s="226"/>
      <c r="M334" s="227"/>
      <c r="N334" s="228"/>
      <c r="O334" s="228"/>
      <c r="P334" s="228"/>
      <c r="Q334" s="228"/>
      <c r="R334" s="228"/>
      <c r="S334" s="228"/>
      <c r="T334" s="22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0" t="s">
        <v>138</v>
      </c>
      <c r="AU334" s="230" t="s">
        <v>84</v>
      </c>
      <c r="AV334" s="13" t="s">
        <v>82</v>
      </c>
      <c r="AW334" s="13" t="s">
        <v>35</v>
      </c>
      <c r="AX334" s="13" t="s">
        <v>74</v>
      </c>
      <c r="AY334" s="230" t="s">
        <v>125</v>
      </c>
    </row>
    <row r="335" s="14" customFormat="1">
      <c r="A335" s="14"/>
      <c r="B335" s="231"/>
      <c r="C335" s="232"/>
      <c r="D335" s="214" t="s">
        <v>138</v>
      </c>
      <c r="E335" s="233" t="s">
        <v>19</v>
      </c>
      <c r="F335" s="234" t="s">
        <v>373</v>
      </c>
      <c r="G335" s="232"/>
      <c r="H335" s="235">
        <v>114.2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1" t="s">
        <v>138</v>
      </c>
      <c r="AU335" s="241" t="s">
        <v>84</v>
      </c>
      <c r="AV335" s="14" t="s">
        <v>84</v>
      </c>
      <c r="AW335" s="14" t="s">
        <v>35</v>
      </c>
      <c r="AX335" s="14" t="s">
        <v>74</v>
      </c>
      <c r="AY335" s="241" t="s">
        <v>125</v>
      </c>
    </row>
    <row r="336" s="13" customFormat="1">
      <c r="A336" s="13"/>
      <c r="B336" s="221"/>
      <c r="C336" s="222"/>
      <c r="D336" s="214" t="s">
        <v>138</v>
      </c>
      <c r="E336" s="223" t="s">
        <v>19</v>
      </c>
      <c r="F336" s="224" t="s">
        <v>374</v>
      </c>
      <c r="G336" s="222"/>
      <c r="H336" s="223" t="s">
        <v>19</v>
      </c>
      <c r="I336" s="225"/>
      <c r="J336" s="222"/>
      <c r="K336" s="222"/>
      <c r="L336" s="226"/>
      <c r="M336" s="227"/>
      <c r="N336" s="228"/>
      <c r="O336" s="228"/>
      <c r="P336" s="228"/>
      <c r="Q336" s="228"/>
      <c r="R336" s="228"/>
      <c r="S336" s="228"/>
      <c r="T336" s="22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0" t="s">
        <v>138</v>
      </c>
      <c r="AU336" s="230" t="s">
        <v>84</v>
      </c>
      <c r="AV336" s="13" t="s">
        <v>82</v>
      </c>
      <c r="AW336" s="13" t="s">
        <v>35</v>
      </c>
      <c r="AX336" s="13" t="s">
        <v>74</v>
      </c>
      <c r="AY336" s="230" t="s">
        <v>125</v>
      </c>
    </row>
    <row r="337" s="14" customFormat="1">
      <c r="A337" s="14"/>
      <c r="B337" s="231"/>
      <c r="C337" s="232"/>
      <c r="D337" s="214" t="s">
        <v>138</v>
      </c>
      <c r="E337" s="233" t="s">
        <v>19</v>
      </c>
      <c r="F337" s="234" t="s">
        <v>375</v>
      </c>
      <c r="G337" s="232"/>
      <c r="H337" s="235">
        <v>688.29999999999995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1" t="s">
        <v>138</v>
      </c>
      <c r="AU337" s="241" t="s">
        <v>84</v>
      </c>
      <c r="AV337" s="14" t="s">
        <v>84</v>
      </c>
      <c r="AW337" s="14" t="s">
        <v>35</v>
      </c>
      <c r="AX337" s="14" t="s">
        <v>74</v>
      </c>
      <c r="AY337" s="241" t="s">
        <v>125</v>
      </c>
    </row>
    <row r="338" s="15" customFormat="1">
      <c r="A338" s="15"/>
      <c r="B338" s="242"/>
      <c r="C338" s="243"/>
      <c r="D338" s="214" t="s">
        <v>138</v>
      </c>
      <c r="E338" s="244" t="s">
        <v>19</v>
      </c>
      <c r="F338" s="245" t="s">
        <v>253</v>
      </c>
      <c r="G338" s="243"/>
      <c r="H338" s="246">
        <v>1549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2" t="s">
        <v>138</v>
      </c>
      <c r="AU338" s="252" t="s">
        <v>84</v>
      </c>
      <c r="AV338" s="15" t="s">
        <v>132</v>
      </c>
      <c r="AW338" s="15" t="s">
        <v>35</v>
      </c>
      <c r="AX338" s="15" t="s">
        <v>82</v>
      </c>
      <c r="AY338" s="252" t="s">
        <v>125</v>
      </c>
    </row>
    <row r="339" s="2" customFormat="1" ht="16.5" customHeight="1">
      <c r="A339" s="39"/>
      <c r="B339" s="40"/>
      <c r="C339" s="201" t="s">
        <v>403</v>
      </c>
      <c r="D339" s="201" t="s">
        <v>127</v>
      </c>
      <c r="E339" s="202" t="s">
        <v>404</v>
      </c>
      <c r="F339" s="203" t="s">
        <v>405</v>
      </c>
      <c r="G339" s="204" t="s">
        <v>216</v>
      </c>
      <c r="H339" s="205">
        <v>898.39999999999998</v>
      </c>
      <c r="I339" s="206"/>
      <c r="J339" s="207">
        <f>ROUND(I339*H339,2)</f>
        <v>0</v>
      </c>
      <c r="K339" s="203" t="s">
        <v>131</v>
      </c>
      <c r="L339" s="45"/>
      <c r="M339" s="208" t="s">
        <v>19</v>
      </c>
      <c r="N339" s="209" t="s">
        <v>45</v>
      </c>
      <c r="O339" s="85"/>
      <c r="P339" s="210">
        <f>O339*H339</f>
        <v>0</v>
      </c>
      <c r="Q339" s="210">
        <v>0</v>
      </c>
      <c r="R339" s="210">
        <f>Q339*H339</f>
        <v>0</v>
      </c>
      <c r="S339" s="210">
        <v>0</v>
      </c>
      <c r="T339" s="21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2" t="s">
        <v>132</v>
      </c>
      <c r="AT339" s="212" t="s">
        <v>127</v>
      </c>
      <c r="AU339" s="212" t="s">
        <v>84</v>
      </c>
      <c r="AY339" s="18" t="s">
        <v>125</v>
      </c>
      <c r="BE339" s="213">
        <f>IF(N339="základní",J339,0)</f>
        <v>0</v>
      </c>
      <c r="BF339" s="213">
        <f>IF(N339="snížená",J339,0)</f>
        <v>0</v>
      </c>
      <c r="BG339" s="213">
        <f>IF(N339="zákl. přenesená",J339,0)</f>
        <v>0</v>
      </c>
      <c r="BH339" s="213">
        <f>IF(N339="sníž. přenesená",J339,0)</f>
        <v>0</v>
      </c>
      <c r="BI339" s="213">
        <f>IF(N339="nulová",J339,0)</f>
        <v>0</v>
      </c>
      <c r="BJ339" s="18" t="s">
        <v>82</v>
      </c>
      <c r="BK339" s="213">
        <f>ROUND(I339*H339,2)</f>
        <v>0</v>
      </c>
      <c r="BL339" s="18" t="s">
        <v>132</v>
      </c>
      <c r="BM339" s="212" t="s">
        <v>406</v>
      </c>
    </row>
    <row r="340" s="2" customFormat="1">
      <c r="A340" s="39"/>
      <c r="B340" s="40"/>
      <c r="C340" s="41"/>
      <c r="D340" s="214" t="s">
        <v>134</v>
      </c>
      <c r="E340" s="41"/>
      <c r="F340" s="215" t="s">
        <v>407</v>
      </c>
      <c r="G340" s="41"/>
      <c r="H340" s="41"/>
      <c r="I340" s="216"/>
      <c r="J340" s="41"/>
      <c r="K340" s="41"/>
      <c r="L340" s="45"/>
      <c r="M340" s="217"/>
      <c r="N340" s="218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134</v>
      </c>
      <c r="AU340" s="18" t="s">
        <v>84</v>
      </c>
    </row>
    <row r="341" s="2" customFormat="1">
      <c r="A341" s="39"/>
      <c r="B341" s="40"/>
      <c r="C341" s="41"/>
      <c r="D341" s="219" t="s">
        <v>136</v>
      </c>
      <c r="E341" s="41"/>
      <c r="F341" s="220" t="s">
        <v>408</v>
      </c>
      <c r="G341" s="41"/>
      <c r="H341" s="41"/>
      <c r="I341" s="216"/>
      <c r="J341" s="41"/>
      <c r="K341" s="41"/>
      <c r="L341" s="45"/>
      <c r="M341" s="217"/>
      <c r="N341" s="218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136</v>
      </c>
      <c r="AU341" s="18" t="s">
        <v>84</v>
      </c>
    </row>
    <row r="342" s="13" customFormat="1">
      <c r="A342" s="13"/>
      <c r="B342" s="221"/>
      <c r="C342" s="222"/>
      <c r="D342" s="214" t="s">
        <v>138</v>
      </c>
      <c r="E342" s="223" t="s">
        <v>19</v>
      </c>
      <c r="F342" s="224" t="s">
        <v>139</v>
      </c>
      <c r="G342" s="222"/>
      <c r="H342" s="223" t="s">
        <v>19</v>
      </c>
      <c r="I342" s="225"/>
      <c r="J342" s="222"/>
      <c r="K342" s="222"/>
      <c r="L342" s="226"/>
      <c r="M342" s="227"/>
      <c r="N342" s="228"/>
      <c r="O342" s="228"/>
      <c r="P342" s="228"/>
      <c r="Q342" s="228"/>
      <c r="R342" s="228"/>
      <c r="S342" s="228"/>
      <c r="T342" s="22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0" t="s">
        <v>138</v>
      </c>
      <c r="AU342" s="230" t="s">
        <v>84</v>
      </c>
      <c r="AV342" s="13" t="s">
        <v>82</v>
      </c>
      <c r="AW342" s="13" t="s">
        <v>35</v>
      </c>
      <c r="AX342" s="13" t="s">
        <v>74</v>
      </c>
      <c r="AY342" s="230" t="s">
        <v>125</v>
      </c>
    </row>
    <row r="343" s="13" customFormat="1">
      <c r="A343" s="13"/>
      <c r="B343" s="221"/>
      <c r="C343" s="222"/>
      <c r="D343" s="214" t="s">
        <v>138</v>
      </c>
      <c r="E343" s="223" t="s">
        <v>19</v>
      </c>
      <c r="F343" s="224" t="s">
        <v>409</v>
      </c>
      <c r="G343" s="222"/>
      <c r="H343" s="223" t="s">
        <v>19</v>
      </c>
      <c r="I343" s="225"/>
      <c r="J343" s="222"/>
      <c r="K343" s="222"/>
      <c r="L343" s="226"/>
      <c r="M343" s="227"/>
      <c r="N343" s="228"/>
      <c r="O343" s="228"/>
      <c r="P343" s="228"/>
      <c r="Q343" s="228"/>
      <c r="R343" s="228"/>
      <c r="S343" s="228"/>
      <c r="T343" s="22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0" t="s">
        <v>138</v>
      </c>
      <c r="AU343" s="230" t="s">
        <v>84</v>
      </c>
      <c r="AV343" s="13" t="s">
        <v>82</v>
      </c>
      <c r="AW343" s="13" t="s">
        <v>35</v>
      </c>
      <c r="AX343" s="13" t="s">
        <v>74</v>
      </c>
      <c r="AY343" s="230" t="s">
        <v>125</v>
      </c>
    </row>
    <row r="344" s="14" customFormat="1">
      <c r="A344" s="14"/>
      <c r="B344" s="231"/>
      <c r="C344" s="232"/>
      <c r="D344" s="214" t="s">
        <v>138</v>
      </c>
      <c r="E344" s="233" t="s">
        <v>19</v>
      </c>
      <c r="F344" s="234" t="s">
        <v>277</v>
      </c>
      <c r="G344" s="232"/>
      <c r="H344" s="235">
        <v>55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1" t="s">
        <v>138</v>
      </c>
      <c r="AU344" s="241" t="s">
        <v>84</v>
      </c>
      <c r="AV344" s="14" t="s">
        <v>84</v>
      </c>
      <c r="AW344" s="14" t="s">
        <v>35</v>
      </c>
      <c r="AX344" s="14" t="s">
        <v>74</v>
      </c>
      <c r="AY344" s="241" t="s">
        <v>125</v>
      </c>
    </row>
    <row r="345" s="13" customFormat="1">
      <c r="A345" s="13"/>
      <c r="B345" s="221"/>
      <c r="C345" s="222"/>
      <c r="D345" s="214" t="s">
        <v>138</v>
      </c>
      <c r="E345" s="223" t="s">
        <v>19</v>
      </c>
      <c r="F345" s="224" t="s">
        <v>410</v>
      </c>
      <c r="G345" s="222"/>
      <c r="H345" s="223" t="s">
        <v>19</v>
      </c>
      <c r="I345" s="225"/>
      <c r="J345" s="222"/>
      <c r="K345" s="222"/>
      <c r="L345" s="226"/>
      <c r="M345" s="227"/>
      <c r="N345" s="228"/>
      <c r="O345" s="228"/>
      <c r="P345" s="228"/>
      <c r="Q345" s="228"/>
      <c r="R345" s="228"/>
      <c r="S345" s="228"/>
      <c r="T345" s="22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0" t="s">
        <v>138</v>
      </c>
      <c r="AU345" s="230" t="s">
        <v>84</v>
      </c>
      <c r="AV345" s="13" t="s">
        <v>82</v>
      </c>
      <c r="AW345" s="13" t="s">
        <v>35</v>
      </c>
      <c r="AX345" s="13" t="s">
        <v>74</v>
      </c>
      <c r="AY345" s="230" t="s">
        <v>125</v>
      </c>
    </row>
    <row r="346" s="14" customFormat="1">
      <c r="A346" s="14"/>
      <c r="B346" s="231"/>
      <c r="C346" s="232"/>
      <c r="D346" s="214" t="s">
        <v>138</v>
      </c>
      <c r="E346" s="233" t="s">
        <v>19</v>
      </c>
      <c r="F346" s="234" t="s">
        <v>411</v>
      </c>
      <c r="G346" s="232"/>
      <c r="H346" s="235">
        <v>268.64999999999998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1" t="s">
        <v>138</v>
      </c>
      <c r="AU346" s="241" t="s">
        <v>84</v>
      </c>
      <c r="AV346" s="14" t="s">
        <v>84</v>
      </c>
      <c r="AW346" s="14" t="s">
        <v>35</v>
      </c>
      <c r="AX346" s="14" t="s">
        <v>74</v>
      </c>
      <c r="AY346" s="241" t="s">
        <v>125</v>
      </c>
    </row>
    <row r="347" s="13" customFormat="1">
      <c r="A347" s="13"/>
      <c r="B347" s="221"/>
      <c r="C347" s="222"/>
      <c r="D347" s="214" t="s">
        <v>138</v>
      </c>
      <c r="E347" s="223" t="s">
        <v>19</v>
      </c>
      <c r="F347" s="224" t="s">
        <v>412</v>
      </c>
      <c r="G347" s="222"/>
      <c r="H347" s="223" t="s">
        <v>19</v>
      </c>
      <c r="I347" s="225"/>
      <c r="J347" s="222"/>
      <c r="K347" s="222"/>
      <c r="L347" s="226"/>
      <c r="M347" s="227"/>
      <c r="N347" s="228"/>
      <c r="O347" s="228"/>
      <c r="P347" s="228"/>
      <c r="Q347" s="228"/>
      <c r="R347" s="228"/>
      <c r="S347" s="228"/>
      <c r="T347" s="22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0" t="s">
        <v>138</v>
      </c>
      <c r="AU347" s="230" t="s">
        <v>84</v>
      </c>
      <c r="AV347" s="13" t="s">
        <v>82</v>
      </c>
      <c r="AW347" s="13" t="s">
        <v>35</v>
      </c>
      <c r="AX347" s="13" t="s">
        <v>74</v>
      </c>
      <c r="AY347" s="230" t="s">
        <v>125</v>
      </c>
    </row>
    <row r="348" s="14" customFormat="1">
      <c r="A348" s="14"/>
      <c r="B348" s="231"/>
      <c r="C348" s="232"/>
      <c r="D348" s="214" t="s">
        <v>138</v>
      </c>
      <c r="E348" s="233" t="s">
        <v>19</v>
      </c>
      <c r="F348" s="234" t="s">
        <v>281</v>
      </c>
      <c r="G348" s="232"/>
      <c r="H348" s="235">
        <v>48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1" t="s">
        <v>138</v>
      </c>
      <c r="AU348" s="241" t="s">
        <v>84</v>
      </c>
      <c r="AV348" s="14" t="s">
        <v>84</v>
      </c>
      <c r="AW348" s="14" t="s">
        <v>35</v>
      </c>
      <c r="AX348" s="14" t="s">
        <v>74</v>
      </c>
      <c r="AY348" s="241" t="s">
        <v>125</v>
      </c>
    </row>
    <row r="349" s="13" customFormat="1">
      <c r="A349" s="13"/>
      <c r="B349" s="221"/>
      <c r="C349" s="222"/>
      <c r="D349" s="214" t="s">
        <v>138</v>
      </c>
      <c r="E349" s="223" t="s">
        <v>19</v>
      </c>
      <c r="F349" s="224" t="s">
        <v>413</v>
      </c>
      <c r="G349" s="222"/>
      <c r="H349" s="223" t="s">
        <v>19</v>
      </c>
      <c r="I349" s="225"/>
      <c r="J349" s="222"/>
      <c r="K349" s="222"/>
      <c r="L349" s="226"/>
      <c r="M349" s="227"/>
      <c r="N349" s="228"/>
      <c r="O349" s="228"/>
      <c r="P349" s="228"/>
      <c r="Q349" s="228"/>
      <c r="R349" s="228"/>
      <c r="S349" s="228"/>
      <c r="T349" s="22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0" t="s">
        <v>138</v>
      </c>
      <c r="AU349" s="230" t="s">
        <v>84</v>
      </c>
      <c r="AV349" s="13" t="s">
        <v>82</v>
      </c>
      <c r="AW349" s="13" t="s">
        <v>35</v>
      </c>
      <c r="AX349" s="13" t="s">
        <v>74</v>
      </c>
      <c r="AY349" s="230" t="s">
        <v>125</v>
      </c>
    </row>
    <row r="350" s="14" customFormat="1">
      <c r="A350" s="14"/>
      <c r="B350" s="231"/>
      <c r="C350" s="232"/>
      <c r="D350" s="214" t="s">
        <v>138</v>
      </c>
      <c r="E350" s="233" t="s">
        <v>19</v>
      </c>
      <c r="F350" s="234" t="s">
        <v>414</v>
      </c>
      <c r="G350" s="232"/>
      <c r="H350" s="235">
        <v>165.65000000000001</v>
      </c>
      <c r="I350" s="236"/>
      <c r="J350" s="232"/>
      <c r="K350" s="232"/>
      <c r="L350" s="237"/>
      <c r="M350" s="238"/>
      <c r="N350" s="239"/>
      <c r="O350" s="239"/>
      <c r="P350" s="239"/>
      <c r="Q350" s="239"/>
      <c r="R350" s="239"/>
      <c r="S350" s="239"/>
      <c r="T350" s="24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1" t="s">
        <v>138</v>
      </c>
      <c r="AU350" s="241" t="s">
        <v>84</v>
      </c>
      <c r="AV350" s="14" t="s">
        <v>84</v>
      </c>
      <c r="AW350" s="14" t="s">
        <v>35</v>
      </c>
      <c r="AX350" s="14" t="s">
        <v>74</v>
      </c>
      <c r="AY350" s="241" t="s">
        <v>125</v>
      </c>
    </row>
    <row r="351" s="13" customFormat="1">
      <c r="A351" s="13"/>
      <c r="B351" s="221"/>
      <c r="C351" s="222"/>
      <c r="D351" s="214" t="s">
        <v>138</v>
      </c>
      <c r="E351" s="223" t="s">
        <v>19</v>
      </c>
      <c r="F351" s="224" t="s">
        <v>415</v>
      </c>
      <c r="G351" s="222"/>
      <c r="H351" s="223" t="s">
        <v>19</v>
      </c>
      <c r="I351" s="225"/>
      <c r="J351" s="222"/>
      <c r="K351" s="222"/>
      <c r="L351" s="226"/>
      <c r="M351" s="227"/>
      <c r="N351" s="228"/>
      <c r="O351" s="228"/>
      <c r="P351" s="228"/>
      <c r="Q351" s="228"/>
      <c r="R351" s="228"/>
      <c r="S351" s="228"/>
      <c r="T351" s="22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0" t="s">
        <v>138</v>
      </c>
      <c r="AU351" s="230" t="s">
        <v>84</v>
      </c>
      <c r="AV351" s="13" t="s">
        <v>82</v>
      </c>
      <c r="AW351" s="13" t="s">
        <v>35</v>
      </c>
      <c r="AX351" s="13" t="s">
        <v>74</v>
      </c>
      <c r="AY351" s="230" t="s">
        <v>125</v>
      </c>
    </row>
    <row r="352" s="14" customFormat="1">
      <c r="A352" s="14"/>
      <c r="B352" s="231"/>
      <c r="C352" s="232"/>
      <c r="D352" s="214" t="s">
        <v>138</v>
      </c>
      <c r="E352" s="233" t="s">
        <v>19</v>
      </c>
      <c r="F352" s="234" t="s">
        <v>285</v>
      </c>
      <c r="G352" s="232"/>
      <c r="H352" s="235">
        <v>37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1" t="s">
        <v>138</v>
      </c>
      <c r="AU352" s="241" t="s">
        <v>84</v>
      </c>
      <c r="AV352" s="14" t="s">
        <v>84</v>
      </c>
      <c r="AW352" s="14" t="s">
        <v>35</v>
      </c>
      <c r="AX352" s="14" t="s">
        <v>74</v>
      </c>
      <c r="AY352" s="241" t="s">
        <v>125</v>
      </c>
    </row>
    <row r="353" s="13" customFormat="1">
      <c r="A353" s="13"/>
      <c r="B353" s="221"/>
      <c r="C353" s="222"/>
      <c r="D353" s="214" t="s">
        <v>138</v>
      </c>
      <c r="E353" s="223" t="s">
        <v>19</v>
      </c>
      <c r="F353" s="224" t="s">
        <v>416</v>
      </c>
      <c r="G353" s="222"/>
      <c r="H353" s="223" t="s">
        <v>19</v>
      </c>
      <c r="I353" s="225"/>
      <c r="J353" s="222"/>
      <c r="K353" s="222"/>
      <c r="L353" s="226"/>
      <c r="M353" s="227"/>
      <c r="N353" s="228"/>
      <c r="O353" s="228"/>
      <c r="P353" s="228"/>
      <c r="Q353" s="228"/>
      <c r="R353" s="228"/>
      <c r="S353" s="228"/>
      <c r="T353" s="22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0" t="s">
        <v>138</v>
      </c>
      <c r="AU353" s="230" t="s">
        <v>84</v>
      </c>
      <c r="AV353" s="13" t="s">
        <v>82</v>
      </c>
      <c r="AW353" s="13" t="s">
        <v>35</v>
      </c>
      <c r="AX353" s="13" t="s">
        <v>74</v>
      </c>
      <c r="AY353" s="230" t="s">
        <v>125</v>
      </c>
    </row>
    <row r="354" s="14" customFormat="1">
      <c r="A354" s="14"/>
      <c r="B354" s="231"/>
      <c r="C354" s="232"/>
      <c r="D354" s="214" t="s">
        <v>138</v>
      </c>
      <c r="E354" s="233" t="s">
        <v>19</v>
      </c>
      <c r="F354" s="234" t="s">
        <v>417</v>
      </c>
      <c r="G354" s="232"/>
      <c r="H354" s="235">
        <v>166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1" t="s">
        <v>138</v>
      </c>
      <c r="AU354" s="241" t="s">
        <v>84</v>
      </c>
      <c r="AV354" s="14" t="s">
        <v>84</v>
      </c>
      <c r="AW354" s="14" t="s">
        <v>35</v>
      </c>
      <c r="AX354" s="14" t="s">
        <v>74</v>
      </c>
      <c r="AY354" s="241" t="s">
        <v>125</v>
      </c>
    </row>
    <row r="355" s="13" customFormat="1">
      <c r="A355" s="13"/>
      <c r="B355" s="221"/>
      <c r="C355" s="222"/>
      <c r="D355" s="214" t="s">
        <v>138</v>
      </c>
      <c r="E355" s="223" t="s">
        <v>19</v>
      </c>
      <c r="F355" s="224" t="s">
        <v>418</v>
      </c>
      <c r="G355" s="222"/>
      <c r="H355" s="223" t="s">
        <v>19</v>
      </c>
      <c r="I355" s="225"/>
      <c r="J355" s="222"/>
      <c r="K355" s="222"/>
      <c r="L355" s="226"/>
      <c r="M355" s="227"/>
      <c r="N355" s="228"/>
      <c r="O355" s="228"/>
      <c r="P355" s="228"/>
      <c r="Q355" s="228"/>
      <c r="R355" s="228"/>
      <c r="S355" s="228"/>
      <c r="T355" s="22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0" t="s">
        <v>138</v>
      </c>
      <c r="AU355" s="230" t="s">
        <v>84</v>
      </c>
      <c r="AV355" s="13" t="s">
        <v>82</v>
      </c>
      <c r="AW355" s="13" t="s">
        <v>35</v>
      </c>
      <c r="AX355" s="13" t="s">
        <v>74</v>
      </c>
      <c r="AY355" s="230" t="s">
        <v>125</v>
      </c>
    </row>
    <row r="356" s="14" customFormat="1">
      <c r="A356" s="14"/>
      <c r="B356" s="231"/>
      <c r="C356" s="232"/>
      <c r="D356" s="214" t="s">
        <v>138</v>
      </c>
      <c r="E356" s="233" t="s">
        <v>19</v>
      </c>
      <c r="F356" s="234" t="s">
        <v>279</v>
      </c>
      <c r="G356" s="232"/>
      <c r="H356" s="235">
        <v>36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1" t="s">
        <v>138</v>
      </c>
      <c r="AU356" s="241" t="s">
        <v>84</v>
      </c>
      <c r="AV356" s="14" t="s">
        <v>84</v>
      </c>
      <c r="AW356" s="14" t="s">
        <v>35</v>
      </c>
      <c r="AX356" s="14" t="s">
        <v>74</v>
      </c>
      <c r="AY356" s="241" t="s">
        <v>125</v>
      </c>
    </row>
    <row r="357" s="13" customFormat="1">
      <c r="A357" s="13"/>
      <c r="B357" s="221"/>
      <c r="C357" s="222"/>
      <c r="D357" s="214" t="s">
        <v>138</v>
      </c>
      <c r="E357" s="223" t="s">
        <v>19</v>
      </c>
      <c r="F357" s="224" t="s">
        <v>419</v>
      </c>
      <c r="G357" s="222"/>
      <c r="H357" s="223" t="s">
        <v>19</v>
      </c>
      <c r="I357" s="225"/>
      <c r="J357" s="222"/>
      <c r="K357" s="222"/>
      <c r="L357" s="226"/>
      <c r="M357" s="227"/>
      <c r="N357" s="228"/>
      <c r="O357" s="228"/>
      <c r="P357" s="228"/>
      <c r="Q357" s="228"/>
      <c r="R357" s="228"/>
      <c r="S357" s="228"/>
      <c r="T357" s="22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0" t="s">
        <v>138</v>
      </c>
      <c r="AU357" s="230" t="s">
        <v>84</v>
      </c>
      <c r="AV357" s="13" t="s">
        <v>82</v>
      </c>
      <c r="AW357" s="13" t="s">
        <v>35</v>
      </c>
      <c r="AX357" s="13" t="s">
        <v>74</v>
      </c>
      <c r="AY357" s="230" t="s">
        <v>125</v>
      </c>
    </row>
    <row r="358" s="14" customFormat="1">
      <c r="A358" s="14"/>
      <c r="B358" s="231"/>
      <c r="C358" s="232"/>
      <c r="D358" s="214" t="s">
        <v>138</v>
      </c>
      <c r="E358" s="233" t="s">
        <v>19</v>
      </c>
      <c r="F358" s="234" t="s">
        <v>420</v>
      </c>
      <c r="G358" s="232"/>
      <c r="H358" s="235">
        <v>122.09999999999999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1" t="s">
        <v>138</v>
      </c>
      <c r="AU358" s="241" t="s">
        <v>84</v>
      </c>
      <c r="AV358" s="14" t="s">
        <v>84</v>
      </c>
      <c r="AW358" s="14" t="s">
        <v>35</v>
      </c>
      <c r="AX358" s="14" t="s">
        <v>74</v>
      </c>
      <c r="AY358" s="241" t="s">
        <v>125</v>
      </c>
    </row>
    <row r="359" s="15" customFormat="1">
      <c r="A359" s="15"/>
      <c r="B359" s="242"/>
      <c r="C359" s="243"/>
      <c r="D359" s="214" t="s">
        <v>138</v>
      </c>
      <c r="E359" s="244" t="s">
        <v>19</v>
      </c>
      <c r="F359" s="245" t="s">
        <v>253</v>
      </c>
      <c r="G359" s="243"/>
      <c r="H359" s="246">
        <v>898.39999999999998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2" t="s">
        <v>138</v>
      </c>
      <c r="AU359" s="252" t="s">
        <v>84</v>
      </c>
      <c r="AV359" s="15" t="s">
        <v>132</v>
      </c>
      <c r="AW359" s="15" t="s">
        <v>35</v>
      </c>
      <c r="AX359" s="15" t="s">
        <v>82</v>
      </c>
      <c r="AY359" s="252" t="s">
        <v>125</v>
      </c>
    </row>
    <row r="360" s="2" customFormat="1" ht="16.5" customHeight="1">
      <c r="A360" s="39"/>
      <c r="B360" s="40"/>
      <c r="C360" s="201" t="s">
        <v>421</v>
      </c>
      <c r="D360" s="201" t="s">
        <v>127</v>
      </c>
      <c r="E360" s="202" t="s">
        <v>422</v>
      </c>
      <c r="F360" s="203" t="s">
        <v>423</v>
      </c>
      <c r="G360" s="204" t="s">
        <v>216</v>
      </c>
      <c r="H360" s="205">
        <v>630</v>
      </c>
      <c r="I360" s="206"/>
      <c r="J360" s="207">
        <f>ROUND(I360*H360,2)</f>
        <v>0</v>
      </c>
      <c r="K360" s="203" t="s">
        <v>131</v>
      </c>
      <c r="L360" s="45"/>
      <c r="M360" s="208" t="s">
        <v>19</v>
      </c>
      <c r="N360" s="209" t="s">
        <v>45</v>
      </c>
      <c r="O360" s="85"/>
      <c r="P360" s="210">
        <f>O360*H360</f>
        <v>0</v>
      </c>
      <c r="Q360" s="210">
        <v>0</v>
      </c>
      <c r="R360" s="210">
        <f>Q360*H360</f>
        <v>0</v>
      </c>
      <c r="S360" s="210">
        <v>0</v>
      </c>
      <c r="T360" s="21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2" t="s">
        <v>132</v>
      </c>
      <c r="AT360" s="212" t="s">
        <v>127</v>
      </c>
      <c r="AU360" s="212" t="s">
        <v>84</v>
      </c>
      <c r="AY360" s="18" t="s">
        <v>125</v>
      </c>
      <c r="BE360" s="213">
        <f>IF(N360="základní",J360,0)</f>
        <v>0</v>
      </c>
      <c r="BF360" s="213">
        <f>IF(N360="snížená",J360,0)</f>
        <v>0</v>
      </c>
      <c r="BG360" s="213">
        <f>IF(N360="zákl. přenesená",J360,0)</f>
        <v>0</v>
      </c>
      <c r="BH360" s="213">
        <f>IF(N360="sníž. přenesená",J360,0)</f>
        <v>0</v>
      </c>
      <c r="BI360" s="213">
        <f>IF(N360="nulová",J360,0)</f>
        <v>0</v>
      </c>
      <c r="BJ360" s="18" t="s">
        <v>82</v>
      </c>
      <c r="BK360" s="213">
        <f>ROUND(I360*H360,2)</f>
        <v>0</v>
      </c>
      <c r="BL360" s="18" t="s">
        <v>132</v>
      </c>
      <c r="BM360" s="212" t="s">
        <v>424</v>
      </c>
    </row>
    <row r="361" s="2" customFormat="1">
      <c r="A361" s="39"/>
      <c r="B361" s="40"/>
      <c r="C361" s="41"/>
      <c r="D361" s="214" t="s">
        <v>134</v>
      </c>
      <c r="E361" s="41"/>
      <c r="F361" s="215" t="s">
        <v>425</v>
      </c>
      <c r="G361" s="41"/>
      <c r="H361" s="41"/>
      <c r="I361" s="216"/>
      <c r="J361" s="41"/>
      <c r="K361" s="41"/>
      <c r="L361" s="45"/>
      <c r="M361" s="217"/>
      <c r="N361" s="218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134</v>
      </c>
      <c r="AU361" s="18" t="s">
        <v>84</v>
      </c>
    </row>
    <row r="362" s="2" customFormat="1">
      <c r="A362" s="39"/>
      <c r="B362" s="40"/>
      <c r="C362" s="41"/>
      <c r="D362" s="219" t="s">
        <v>136</v>
      </c>
      <c r="E362" s="41"/>
      <c r="F362" s="220" t="s">
        <v>426</v>
      </c>
      <c r="G362" s="41"/>
      <c r="H362" s="41"/>
      <c r="I362" s="216"/>
      <c r="J362" s="41"/>
      <c r="K362" s="41"/>
      <c r="L362" s="45"/>
      <c r="M362" s="217"/>
      <c r="N362" s="218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136</v>
      </c>
      <c r="AU362" s="18" t="s">
        <v>84</v>
      </c>
    </row>
    <row r="363" s="13" customFormat="1">
      <c r="A363" s="13"/>
      <c r="B363" s="221"/>
      <c r="C363" s="222"/>
      <c r="D363" s="214" t="s">
        <v>138</v>
      </c>
      <c r="E363" s="223" t="s">
        <v>19</v>
      </c>
      <c r="F363" s="224" t="s">
        <v>139</v>
      </c>
      <c r="G363" s="222"/>
      <c r="H363" s="223" t="s">
        <v>19</v>
      </c>
      <c r="I363" s="225"/>
      <c r="J363" s="222"/>
      <c r="K363" s="222"/>
      <c r="L363" s="226"/>
      <c r="M363" s="227"/>
      <c r="N363" s="228"/>
      <c r="O363" s="228"/>
      <c r="P363" s="228"/>
      <c r="Q363" s="228"/>
      <c r="R363" s="228"/>
      <c r="S363" s="228"/>
      <c r="T363" s="22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0" t="s">
        <v>138</v>
      </c>
      <c r="AU363" s="230" t="s">
        <v>84</v>
      </c>
      <c r="AV363" s="13" t="s">
        <v>82</v>
      </c>
      <c r="AW363" s="13" t="s">
        <v>35</v>
      </c>
      <c r="AX363" s="13" t="s">
        <v>74</v>
      </c>
      <c r="AY363" s="230" t="s">
        <v>125</v>
      </c>
    </row>
    <row r="364" s="13" customFormat="1">
      <c r="A364" s="13"/>
      <c r="B364" s="221"/>
      <c r="C364" s="222"/>
      <c r="D364" s="214" t="s">
        <v>138</v>
      </c>
      <c r="E364" s="223" t="s">
        <v>19</v>
      </c>
      <c r="F364" s="224" t="s">
        <v>370</v>
      </c>
      <c r="G364" s="222"/>
      <c r="H364" s="223" t="s">
        <v>19</v>
      </c>
      <c r="I364" s="225"/>
      <c r="J364" s="222"/>
      <c r="K364" s="222"/>
      <c r="L364" s="226"/>
      <c r="M364" s="227"/>
      <c r="N364" s="228"/>
      <c r="O364" s="228"/>
      <c r="P364" s="228"/>
      <c r="Q364" s="228"/>
      <c r="R364" s="228"/>
      <c r="S364" s="228"/>
      <c r="T364" s="22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0" t="s">
        <v>138</v>
      </c>
      <c r="AU364" s="230" t="s">
        <v>84</v>
      </c>
      <c r="AV364" s="13" t="s">
        <v>82</v>
      </c>
      <c r="AW364" s="13" t="s">
        <v>35</v>
      </c>
      <c r="AX364" s="13" t="s">
        <v>74</v>
      </c>
      <c r="AY364" s="230" t="s">
        <v>125</v>
      </c>
    </row>
    <row r="365" s="14" customFormat="1">
      <c r="A365" s="14"/>
      <c r="B365" s="231"/>
      <c r="C365" s="232"/>
      <c r="D365" s="214" t="s">
        <v>138</v>
      </c>
      <c r="E365" s="233" t="s">
        <v>19</v>
      </c>
      <c r="F365" s="234" t="s">
        <v>371</v>
      </c>
      <c r="G365" s="232"/>
      <c r="H365" s="235">
        <v>630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1" t="s">
        <v>138</v>
      </c>
      <c r="AU365" s="241" t="s">
        <v>84</v>
      </c>
      <c r="AV365" s="14" t="s">
        <v>84</v>
      </c>
      <c r="AW365" s="14" t="s">
        <v>35</v>
      </c>
      <c r="AX365" s="14" t="s">
        <v>82</v>
      </c>
      <c r="AY365" s="241" t="s">
        <v>125</v>
      </c>
    </row>
    <row r="366" s="2" customFormat="1" ht="16.5" customHeight="1">
      <c r="A366" s="39"/>
      <c r="B366" s="40"/>
      <c r="C366" s="201" t="s">
        <v>427</v>
      </c>
      <c r="D366" s="201" t="s">
        <v>127</v>
      </c>
      <c r="E366" s="202" t="s">
        <v>428</v>
      </c>
      <c r="F366" s="203" t="s">
        <v>429</v>
      </c>
      <c r="G366" s="204" t="s">
        <v>216</v>
      </c>
      <c r="H366" s="205">
        <v>116.5</v>
      </c>
      <c r="I366" s="206"/>
      <c r="J366" s="207">
        <f>ROUND(I366*H366,2)</f>
        <v>0</v>
      </c>
      <c r="K366" s="203" t="s">
        <v>131</v>
      </c>
      <c r="L366" s="45"/>
      <c r="M366" s="208" t="s">
        <v>19</v>
      </c>
      <c r="N366" s="209" t="s">
        <v>45</v>
      </c>
      <c r="O366" s="85"/>
      <c r="P366" s="210">
        <f>O366*H366</f>
        <v>0</v>
      </c>
      <c r="Q366" s="210">
        <v>0</v>
      </c>
      <c r="R366" s="210">
        <f>Q366*H366</f>
        <v>0</v>
      </c>
      <c r="S366" s="210">
        <v>0</v>
      </c>
      <c r="T366" s="21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2" t="s">
        <v>132</v>
      </c>
      <c r="AT366" s="212" t="s">
        <v>127</v>
      </c>
      <c r="AU366" s="212" t="s">
        <v>84</v>
      </c>
      <c r="AY366" s="18" t="s">
        <v>125</v>
      </c>
      <c r="BE366" s="213">
        <f>IF(N366="základní",J366,0)</f>
        <v>0</v>
      </c>
      <c r="BF366" s="213">
        <f>IF(N366="snížená",J366,0)</f>
        <v>0</v>
      </c>
      <c r="BG366" s="213">
        <f>IF(N366="zákl. přenesená",J366,0)</f>
        <v>0</v>
      </c>
      <c r="BH366" s="213">
        <f>IF(N366="sníž. přenesená",J366,0)</f>
        <v>0</v>
      </c>
      <c r="BI366" s="213">
        <f>IF(N366="nulová",J366,0)</f>
        <v>0</v>
      </c>
      <c r="BJ366" s="18" t="s">
        <v>82</v>
      </c>
      <c r="BK366" s="213">
        <f>ROUND(I366*H366,2)</f>
        <v>0</v>
      </c>
      <c r="BL366" s="18" t="s">
        <v>132</v>
      </c>
      <c r="BM366" s="212" t="s">
        <v>430</v>
      </c>
    </row>
    <row r="367" s="2" customFormat="1">
      <c r="A367" s="39"/>
      <c r="B367" s="40"/>
      <c r="C367" s="41"/>
      <c r="D367" s="214" t="s">
        <v>134</v>
      </c>
      <c r="E367" s="41"/>
      <c r="F367" s="215" t="s">
        <v>431</v>
      </c>
      <c r="G367" s="41"/>
      <c r="H367" s="41"/>
      <c r="I367" s="216"/>
      <c r="J367" s="41"/>
      <c r="K367" s="41"/>
      <c r="L367" s="45"/>
      <c r="M367" s="217"/>
      <c r="N367" s="218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134</v>
      </c>
      <c r="AU367" s="18" t="s">
        <v>84</v>
      </c>
    </row>
    <row r="368" s="2" customFormat="1">
      <c r="A368" s="39"/>
      <c r="B368" s="40"/>
      <c r="C368" s="41"/>
      <c r="D368" s="219" t="s">
        <v>136</v>
      </c>
      <c r="E368" s="41"/>
      <c r="F368" s="220" t="s">
        <v>432</v>
      </c>
      <c r="G368" s="41"/>
      <c r="H368" s="41"/>
      <c r="I368" s="216"/>
      <c r="J368" s="41"/>
      <c r="K368" s="41"/>
      <c r="L368" s="45"/>
      <c r="M368" s="217"/>
      <c r="N368" s="218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136</v>
      </c>
      <c r="AU368" s="18" t="s">
        <v>84</v>
      </c>
    </row>
    <row r="369" s="13" customFormat="1">
      <c r="A369" s="13"/>
      <c r="B369" s="221"/>
      <c r="C369" s="222"/>
      <c r="D369" s="214" t="s">
        <v>138</v>
      </c>
      <c r="E369" s="223" t="s">
        <v>19</v>
      </c>
      <c r="F369" s="224" t="s">
        <v>139</v>
      </c>
      <c r="G369" s="222"/>
      <c r="H369" s="223" t="s">
        <v>19</v>
      </c>
      <c r="I369" s="225"/>
      <c r="J369" s="222"/>
      <c r="K369" s="222"/>
      <c r="L369" s="226"/>
      <c r="M369" s="227"/>
      <c r="N369" s="228"/>
      <c r="O369" s="228"/>
      <c r="P369" s="228"/>
      <c r="Q369" s="228"/>
      <c r="R369" s="228"/>
      <c r="S369" s="228"/>
      <c r="T369" s="22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0" t="s">
        <v>138</v>
      </c>
      <c r="AU369" s="230" t="s">
        <v>84</v>
      </c>
      <c r="AV369" s="13" t="s">
        <v>82</v>
      </c>
      <c r="AW369" s="13" t="s">
        <v>35</v>
      </c>
      <c r="AX369" s="13" t="s">
        <v>74</v>
      </c>
      <c r="AY369" s="230" t="s">
        <v>125</v>
      </c>
    </row>
    <row r="370" s="13" customFormat="1">
      <c r="A370" s="13"/>
      <c r="B370" s="221"/>
      <c r="C370" s="222"/>
      <c r="D370" s="214" t="s">
        <v>138</v>
      </c>
      <c r="E370" s="223" t="s">
        <v>19</v>
      </c>
      <c r="F370" s="224" t="s">
        <v>362</v>
      </c>
      <c r="G370" s="222"/>
      <c r="H370" s="223" t="s">
        <v>19</v>
      </c>
      <c r="I370" s="225"/>
      <c r="J370" s="222"/>
      <c r="K370" s="222"/>
      <c r="L370" s="226"/>
      <c r="M370" s="227"/>
      <c r="N370" s="228"/>
      <c r="O370" s="228"/>
      <c r="P370" s="228"/>
      <c r="Q370" s="228"/>
      <c r="R370" s="228"/>
      <c r="S370" s="228"/>
      <c r="T370" s="22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0" t="s">
        <v>138</v>
      </c>
      <c r="AU370" s="230" t="s">
        <v>84</v>
      </c>
      <c r="AV370" s="13" t="s">
        <v>82</v>
      </c>
      <c r="AW370" s="13" t="s">
        <v>35</v>
      </c>
      <c r="AX370" s="13" t="s">
        <v>74</v>
      </c>
      <c r="AY370" s="230" t="s">
        <v>125</v>
      </c>
    </row>
    <row r="371" s="14" customFormat="1">
      <c r="A371" s="14"/>
      <c r="B371" s="231"/>
      <c r="C371" s="232"/>
      <c r="D371" s="214" t="s">
        <v>138</v>
      </c>
      <c r="E371" s="233" t="s">
        <v>19</v>
      </c>
      <c r="F371" s="234" t="s">
        <v>363</v>
      </c>
      <c r="G371" s="232"/>
      <c r="H371" s="235">
        <v>40.5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1" t="s">
        <v>138</v>
      </c>
      <c r="AU371" s="241" t="s">
        <v>84</v>
      </c>
      <c r="AV371" s="14" t="s">
        <v>84</v>
      </c>
      <c r="AW371" s="14" t="s">
        <v>35</v>
      </c>
      <c r="AX371" s="14" t="s">
        <v>74</v>
      </c>
      <c r="AY371" s="241" t="s">
        <v>125</v>
      </c>
    </row>
    <row r="372" s="13" customFormat="1">
      <c r="A372" s="13"/>
      <c r="B372" s="221"/>
      <c r="C372" s="222"/>
      <c r="D372" s="214" t="s">
        <v>138</v>
      </c>
      <c r="E372" s="223" t="s">
        <v>19</v>
      </c>
      <c r="F372" s="224" t="s">
        <v>366</v>
      </c>
      <c r="G372" s="222"/>
      <c r="H372" s="223" t="s">
        <v>19</v>
      </c>
      <c r="I372" s="225"/>
      <c r="J372" s="222"/>
      <c r="K372" s="222"/>
      <c r="L372" s="226"/>
      <c r="M372" s="227"/>
      <c r="N372" s="228"/>
      <c r="O372" s="228"/>
      <c r="P372" s="228"/>
      <c r="Q372" s="228"/>
      <c r="R372" s="228"/>
      <c r="S372" s="228"/>
      <c r="T372" s="22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0" t="s">
        <v>138</v>
      </c>
      <c r="AU372" s="230" t="s">
        <v>84</v>
      </c>
      <c r="AV372" s="13" t="s">
        <v>82</v>
      </c>
      <c r="AW372" s="13" t="s">
        <v>35</v>
      </c>
      <c r="AX372" s="13" t="s">
        <v>74</v>
      </c>
      <c r="AY372" s="230" t="s">
        <v>125</v>
      </c>
    </row>
    <row r="373" s="14" customFormat="1">
      <c r="A373" s="14"/>
      <c r="B373" s="231"/>
      <c r="C373" s="232"/>
      <c r="D373" s="214" t="s">
        <v>138</v>
      </c>
      <c r="E373" s="233" t="s">
        <v>19</v>
      </c>
      <c r="F373" s="234" t="s">
        <v>367</v>
      </c>
      <c r="G373" s="232"/>
      <c r="H373" s="235">
        <v>76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1" t="s">
        <v>138</v>
      </c>
      <c r="AU373" s="241" t="s">
        <v>84</v>
      </c>
      <c r="AV373" s="14" t="s">
        <v>84</v>
      </c>
      <c r="AW373" s="14" t="s">
        <v>35</v>
      </c>
      <c r="AX373" s="14" t="s">
        <v>74</v>
      </c>
      <c r="AY373" s="241" t="s">
        <v>125</v>
      </c>
    </row>
    <row r="374" s="15" customFormat="1">
      <c r="A374" s="15"/>
      <c r="B374" s="242"/>
      <c r="C374" s="243"/>
      <c r="D374" s="214" t="s">
        <v>138</v>
      </c>
      <c r="E374" s="244" t="s">
        <v>19</v>
      </c>
      <c r="F374" s="245" t="s">
        <v>253</v>
      </c>
      <c r="G374" s="243"/>
      <c r="H374" s="246">
        <v>116.5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2" t="s">
        <v>138</v>
      </c>
      <c r="AU374" s="252" t="s">
        <v>84</v>
      </c>
      <c r="AV374" s="15" t="s">
        <v>132</v>
      </c>
      <c r="AW374" s="15" t="s">
        <v>35</v>
      </c>
      <c r="AX374" s="15" t="s">
        <v>82</v>
      </c>
      <c r="AY374" s="252" t="s">
        <v>125</v>
      </c>
    </row>
    <row r="375" s="2" customFormat="1" ht="16.5" customHeight="1">
      <c r="A375" s="39"/>
      <c r="B375" s="40"/>
      <c r="C375" s="201" t="s">
        <v>433</v>
      </c>
      <c r="D375" s="201" t="s">
        <v>127</v>
      </c>
      <c r="E375" s="202" t="s">
        <v>434</v>
      </c>
      <c r="F375" s="203" t="s">
        <v>435</v>
      </c>
      <c r="G375" s="204" t="s">
        <v>436</v>
      </c>
      <c r="H375" s="205">
        <v>753.77499999999998</v>
      </c>
      <c r="I375" s="206"/>
      <c r="J375" s="207">
        <f>ROUND(I375*H375,2)</f>
        <v>0</v>
      </c>
      <c r="K375" s="203" t="s">
        <v>131</v>
      </c>
      <c r="L375" s="45"/>
      <c r="M375" s="208" t="s">
        <v>19</v>
      </c>
      <c r="N375" s="209" t="s">
        <v>45</v>
      </c>
      <c r="O375" s="85"/>
      <c r="P375" s="210">
        <f>O375*H375</f>
        <v>0</v>
      </c>
      <c r="Q375" s="210">
        <v>0</v>
      </c>
      <c r="R375" s="210">
        <f>Q375*H375</f>
        <v>0</v>
      </c>
      <c r="S375" s="210">
        <v>0</v>
      </c>
      <c r="T375" s="21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2" t="s">
        <v>132</v>
      </c>
      <c r="AT375" s="212" t="s">
        <v>127</v>
      </c>
      <c r="AU375" s="212" t="s">
        <v>84</v>
      </c>
      <c r="AY375" s="18" t="s">
        <v>125</v>
      </c>
      <c r="BE375" s="213">
        <f>IF(N375="základní",J375,0)</f>
        <v>0</v>
      </c>
      <c r="BF375" s="213">
        <f>IF(N375="snížená",J375,0)</f>
        <v>0</v>
      </c>
      <c r="BG375" s="213">
        <f>IF(N375="zákl. přenesená",J375,0)</f>
        <v>0</v>
      </c>
      <c r="BH375" s="213">
        <f>IF(N375="sníž. přenesená",J375,0)</f>
        <v>0</v>
      </c>
      <c r="BI375" s="213">
        <f>IF(N375="nulová",J375,0)</f>
        <v>0</v>
      </c>
      <c r="BJ375" s="18" t="s">
        <v>82</v>
      </c>
      <c r="BK375" s="213">
        <f>ROUND(I375*H375,2)</f>
        <v>0</v>
      </c>
      <c r="BL375" s="18" t="s">
        <v>132</v>
      </c>
      <c r="BM375" s="212" t="s">
        <v>437</v>
      </c>
    </row>
    <row r="376" s="2" customFormat="1">
      <c r="A376" s="39"/>
      <c r="B376" s="40"/>
      <c r="C376" s="41"/>
      <c r="D376" s="214" t="s">
        <v>134</v>
      </c>
      <c r="E376" s="41"/>
      <c r="F376" s="215" t="s">
        <v>438</v>
      </c>
      <c r="G376" s="41"/>
      <c r="H376" s="41"/>
      <c r="I376" s="216"/>
      <c r="J376" s="41"/>
      <c r="K376" s="41"/>
      <c r="L376" s="45"/>
      <c r="M376" s="217"/>
      <c r="N376" s="218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134</v>
      </c>
      <c r="AU376" s="18" t="s">
        <v>84</v>
      </c>
    </row>
    <row r="377" s="2" customFormat="1">
      <c r="A377" s="39"/>
      <c r="B377" s="40"/>
      <c r="C377" s="41"/>
      <c r="D377" s="219" t="s">
        <v>136</v>
      </c>
      <c r="E377" s="41"/>
      <c r="F377" s="220" t="s">
        <v>439</v>
      </c>
      <c r="G377" s="41"/>
      <c r="H377" s="41"/>
      <c r="I377" s="216"/>
      <c r="J377" s="41"/>
      <c r="K377" s="41"/>
      <c r="L377" s="45"/>
      <c r="M377" s="217"/>
      <c r="N377" s="218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136</v>
      </c>
      <c r="AU377" s="18" t="s">
        <v>84</v>
      </c>
    </row>
    <row r="378" s="13" customFormat="1">
      <c r="A378" s="13"/>
      <c r="B378" s="221"/>
      <c r="C378" s="222"/>
      <c r="D378" s="214" t="s">
        <v>138</v>
      </c>
      <c r="E378" s="223" t="s">
        <v>19</v>
      </c>
      <c r="F378" s="224" t="s">
        <v>139</v>
      </c>
      <c r="G378" s="222"/>
      <c r="H378" s="223" t="s">
        <v>19</v>
      </c>
      <c r="I378" s="225"/>
      <c r="J378" s="222"/>
      <c r="K378" s="222"/>
      <c r="L378" s="226"/>
      <c r="M378" s="227"/>
      <c r="N378" s="228"/>
      <c r="O378" s="228"/>
      <c r="P378" s="228"/>
      <c r="Q378" s="228"/>
      <c r="R378" s="228"/>
      <c r="S378" s="228"/>
      <c r="T378" s="22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0" t="s">
        <v>138</v>
      </c>
      <c r="AU378" s="230" t="s">
        <v>84</v>
      </c>
      <c r="AV378" s="13" t="s">
        <v>82</v>
      </c>
      <c r="AW378" s="13" t="s">
        <v>35</v>
      </c>
      <c r="AX378" s="13" t="s">
        <v>74</v>
      </c>
      <c r="AY378" s="230" t="s">
        <v>125</v>
      </c>
    </row>
    <row r="379" s="13" customFormat="1">
      <c r="A379" s="13"/>
      <c r="B379" s="221"/>
      <c r="C379" s="222"/>
      <c r="D379" s="214" t="s">
        <v>138</v>
      </c>
      <c r="E379" s="223" t="s">
        <v>19</v>
      </c>
      <c r="F379" s="224" t="s">
        <v>440</v>
      </c>
      <c r="G379" s="222"/>
      <c r="H379" s="223" t="s">
        <v>19</v>
      </c>
      <c r="I379" s="225"/>
      <c r="J379" s="222"/>
      <c r="K379" s="222"/>
      <c r="L379" s="226"/>
      <c r="M379" s="227"/>
      <c r="N379" s="228"/>
      <c r="O379" s="228"/>
      <c r="P379" s="228"/>
      <c r="Q379" s="228"/>
      <c r="R379" s="228"/>
      <c r="S379" s="228"/>
      <c r="T379" s="22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0" t="s">
        <v>138</v>
      </c>
      <c r="AU379" s="230" t="s">
        <v>84</v>
      </c>
      <c r="AV379" s="13" t="s">
        <v>82</v>
      </c>
      <c r="AW379" s="13" t="s">
        <v>35</v>
      </c>
      <c r="AX379" s="13" t="s">
        <v>74</v>
      </c>
      <c r="AY379" s="230" t="s">
        <v>125</v>
      </c>
    </row>
    <row r="380" s="14" customFormat="1">
      <c r="A380" s="14"/>
      <c r="B380" s="231"/>
      <c r="C380" s="232"/>
      <c r="D380" s="214" t="s">
        <v>138</v>
      </c>
      <c r="E380" s="233" t="s">
        <v>19</v>
      </c>
      <c r="F380" s="234" t="s">
        <v>441</v>
      </c>
      <c r="G380" s="232"/>
      <c r="H380" s="235">
        <v>749.70000000000005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1" t="s">
        <v>138</v>
      </c>
      <c r="AU380" s="241" t="s">
        <v>84</v>
      </c>
      <c r="AV380" s="14" t="s">
        <v>84</v>
      </c>
      <c r="AW380" s="14" t="s">
        <v>35</v>
      </c>
      <c r="AX380" s="14" t="s">
        <v>74</v>
      </c>
      <c r="AY380" s="241" t="s">
        <v>125</v>
      </c>
    </row>
    <row r="381" s="14" customFormat="1">
      <c r="A381" s="14"/>
      <c r="B381" s="231"/>
      <c r="C381" s="232"/>
      <c r="D381" s="214" t="s">
        <v>138</v>
      </c>
      <c r="E381" s="233" t="s">
        <v>19</v>
      </c>
      <c r="F381" s="234" t="s">
        <v>442</v>
      </c>
      <c r="G381" s="232"/>
      <c r="H381" s="235">
        <v>4.0750000000000002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1" t="s">
        <v>138</v>
      </c>
      <c r="AU381" s="241" t="s">
        <v>84</v>
      </c>
      <c r="AV381" s="14" t="s">
        <v>84</v>
      </c>
      <c r="AW381" s="14" t="s">
        <v>35</v>
      </c>
      <c r="AX381" s="14" t="s">
        <v>74</v>
      </c>
      <c r="AY381" s="241" t="s">
        <v>125</v>
      </c>
    </row>
    <row r="382" s="15" customFormat="1">
      <c r="A382" s="15"/>
      <c r="B382" s="242"/>
      <c r="C382" s="243"/>
      <c r="D382" s="214" t="s">
        <v>138</v>
      </c>
      <c r="E382" s="244" t="s">
        <v>19</v>
      </c>
      <c r="F382" s="245" t="s">
        <v>253</v>
      </c>
      <c r="G382" s="243"/>
      <c r="H382" s="246">
        <v>753.77499999999998</v>
      </c>
      <c r="I382" s="247"/>
      <c r="J382" s="243"/>
      <c r="K382" s="243"/>
      <c r="L382" s="248"/>
      <c r="M382" s="249"/>
      <c r="N382" s="250"/>
      <c r="O382" s="250"/>
      <c r="P382" s="250"/>
      <c r="Q382" s="250"/>
      <c r="R382" s="250"/>
      <c r="S382" s="250"/>
      <c r="T382" s="251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2" t="s">
        <v>138</v>
      </c>
      <c r="AU382" s="252" t="s">
        <v>84</v>
      </c>
      <c r="AV382" s="15" t="s">
        <v>132</v>
      </c>
      <c r="AW382" s="15" t="s">
        <v>35</v>
      </c>
      <c r="AX382" s="15" t="s">
        <v>82</v>
      </c>
      <c r="AY382" s="252" t="s">
        <v>125</v>
      </c>
    </row>
    <row r="383" s="2" customFormat="1" ht="16.5" customHeight="1">
      <c r="A383" s="39"/>
      <c r="B383" s="40"/>
      <c r="C383" s="201" t="s">
        <v>279</v>
      </c>
      <c r="D383" s="201" t="s">
        <v>127</v>
      </c>
      <c r="E383" s="202" t="s">
        <v>443</v>
      </c>
      <c r="F383" s="203" t="s">
        <v>444</v>
      </c>
      <c r="G383" s="204" t="s">
        <v>216</v>
      </c>
      <c r="H383" s="205">
        <v>96.25</v>
      </c>
      <c r="I383" s="206"/>
      <c r="J383" s="207">
        <f>ROUND(I383*H383,2)</f>
        <v>0</v>
      </c>
      <c r="K383" s="203" t="s">
        <v>131</v>
      </c>
      <c r="L383" s="45"/>
      <c r="M383" s="208" t="s">
        <v>19</v>
      </c>
      <c r="N383" s="209" t="s">
        <v>45</v>
      </c>
      <c r="O383" s="85"/>
      <c r="P383" s="210">
        <f>O383*H383</f>
        <v>0</v>
      </c>
      <c r="Q383" s="210">
        <v>0</v>
      </c>
      <c r="R383" s="210">
        <f>Q383*H383</f>
        <v>0</v>
      </c>
      <c r="S383" s="210">
        <v>0</v>
      </c>
      <c r="T383" s="21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2" t="s">
        <v>132</v>
      </c>
      <c r="AT383" s="212" t="s">
        <v>127</v>
      </c>
      <c r="AU383" s="212" t="s">
        <v>84</v>
      </c>
      <c r="AY383" s="18" t="s">
        <v>125</v>
      </c>
      <c r="BE383" s="213">
        <f>IF(N383="základní",J383,0)</f>
        <v>0</v>
      </c>
      <c r="BF383" s="213">
        <f>IF(N383="snížená",J383,0)</f>
        <v>0</v>
      </c>
      <c r="BG383" s="213">
        <f>IF(N383="zákl. přenesená",J383,0)</f>
        <v>0</v>
      </c>
      <c r="BH383" s="213">
        <f>IF(N383="sníž. přenesená",J383,0)</f>
        <v>0</v>
      </c>
      <c r="BI383" s="213">
        <f>IF(N383="nulová",J383,0)</f>
        <v>0</v>
      </c>
      <c r="BJ383" s="18" t="s">
        <v>82</v>
      </c>
      <c r="BK383" s="213">
        <f>ROUND(I383*H383,2)</f>
        <v>0</v>
      </c>
      <c r="BL383" s="18" t="s">
        <v>132</v>
      </c>
      <c r="BM383" s="212" t="s">
        <v>445</v>
      </c>
    </row>
    <row r="384" s="2" customFormat="1">
      <c r="A384" s="39"/>
      <c r="B384" s="40"/>
      <c r="C384" s="41"/>
      <c r="D384" s="214" t="s">
        <v>134</v>
      </c>
      <c r="E384" s="41"/>
      <c r="F384" s="215" t="s">
        <v>446</v>
      </c>
      <c r="G384" s="41"/>
      <c r="H384" s="41"/>
      <c r="I384" s="216"/>
      <c r="J384" s="41"/>
      <c r="K384" s="41"/>
      <c r="L384" s="45"/>
      <c r="M384" s="217"/>
      <c r="N384" s="218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134</v>
      </c>
      <c r="AU384" s="18" t="s">
        <v>84</v>
      </c>
    </row>
    <row r="385" s="2" customFormat="1">
      <c r="A385" s="39"/>
      <c r="B385" s="40"/>
      <c r="C385" s="41"/>
      <c r="D385" s="219" t="s">
        <v>136</v>
      </c>
      <c r="E385" s="41"/>
      <c r="F385" s="220" t="s">
        <v>447</v>
      </c>
      <c r="G385" s="41"/>
      <c r="H385" s="41"/>
      <c r="I385" s="216"/>
      <c r="J385" s="41"/>
      <c r="K385" s="41"/>
      <c r="L385" s="45"/>
      <c r="M385" s="217"/>
      <c r="N385" s="218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136</v>
      </c>
      <c r="AU385" s="18" t="s">
        <v>84</v>
      </c>
    </row>
    <row r="386" s="13" customFormat="1">
      <c r="A386" s="13"/>
      <c r="B386" s="221"/>
      <c r="C386" s="222"/>
      <c r="D386" s="214" t="s">
        <v>138</v>
      </c>
      <c r="E386" s="223" t="s">
        <v>19</v>
      </c>
      <c r="F386" s="224" t="s">
        <v>139</v>
      </c>
      <c r="G386" s="222"/>
      <c r="H386" s="223" t="s">
        <v>19</v>
      </c>
      <c r="I386" s="225"/>
      <c r="J386" s="222"/>
      <c r="K386" s="222"/>
      <c r="L386" s="226"/>
      <c r="M386" s="227"/>
      <c r="N386" s="228"/>
      <c r="O386" s="228"/>
      <c r="P386" s="228"/>
      <c r="Q386" s="228"/>
      <c r="R386" s="228"/>
      <c r="S386" s="228"/>
      <c r="T386" s="22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0" t="s">
        <v>138</v>
      </c>
      <c r="AU386" s="230" t="s">
        <v>84</v>
      </c>
      <c r="AV386" s="13" t="s">
        <v>82</v>
      </c>
      <c r="AW386" s="13" t="s">
        <v>35</v>
      </c>
      <c r="AX386" s="13" t="s">
        <v>74</v>
      </c>
      <c r="AY386" s="230" t="s">
        <v>125</v>
      </c>
    </row>
    <row r="387" s="13" customFormat="1">
      <c r="A387" s="13"/>
      <c r="B387" s="221"/>
      <c r="C387" s="222"/>
      <c r="D387" s="214" t="s">
        <v>138</v>
      </c>
      <c r="E387" s="223" t="s">
        <v>19</v>
      </c>
      <c r="F387" s="224" t="s">
        <v>384</v>
      </c>
      <c r="G387" s="222"/>
      <c r="H387" s="223" t="s">
        <v>19</v>
      </c>
      <c r="I387" s="225"/>
      <c r="J387" s="222"/>
      <c r="K387" s="222"/>
      <c r="L387" s="226"/>
      <c r="M387" s="227"/>
      <c r="N387" s="228"/>
      <c r="O387" s="228"/>
      <c r="P387" s="228"/>
      <c r="Q387" s="228"/>
      <c r="R387" s="228"/>
      <c r="S387" s="228"/>
      <c r="T387" s="22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0" t="s">
        <v>138</v>
      </c>
      <c r="AU387" s="230" t="s">
        <v>84</v>
      </c>
      <c r="AV387" s="13" t="s">
        <v>82</v>
      </c>
      <c r="AW387" s="13" t="s">
        <v>35</v>
      </c>
      <c r="AX387" s="13" t="s">
        <v>74</v>
      </c>
      <c r="AY387" s="230" t="s">
        <v>125</v>
      </c>
    </row>
    <row r="388" s="14" customFormat="1">
      <c r="A388" s="14"/>
      <c r="B388" s="231"/>
      <c r="C388" s="232"/>
      <c r="D388" s="214" t="s">
        <v>138</v>
      </c>
      <c r="E388" s="233" t="s">
        <v>19</v>
      </c>
      <c r="F388" s="234" t="s">
        <v>448</v>
      </c>
      <c r="G388" s="232"/>
      <c r="H388" s="235">
        <v>66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1" t="s">
        <v>138</v>
      </c>
      <c r="AU388" s="241" t="s">
        <v>84</v>
      </c>
      <c r="AV388" s="14" t="s">
        <v>84</v>
      </c>
      <c r="AW388" s="14" t="s">
        <v>35</v>
      </c>
      <c r="AX388" s="14" t="s">
        <v>74</v>
      </c>
      <c r="AY388" s="241" t="s">
        <v>125</v>
      </c>
    </row>
    <row r="389" s="13" customFormat="1">
      <c r="A389" s="13"/>
      <c r="B389" s="221"/>
      <c r="C389" s="222"/>
      <c r="D389" s="214" t="s">
        <v>138</v>
      </c>
      <c r="E389" s="223" t="s">
        <v>19</v>
      </c>
      <c r="F389" s="224" t="s">
        <v>386</v>
      </c>
      <c r="G389" s="222"/>
      <c r="H389" s="223" t="s">
        <v>19</v>
      </c>
      <c r="I389" s="225"/>
      <c r="J389" s="222"/>
      <c r="K389" s="222"/>
      <c r="L389" s="226"/>
      <c r="M389" s="227"/>
      <c r="N389" s="228"/>
      <c r="O389" s="228"/>
      <c r="P389" s="228"/>
      <c r="Q389" s="228"/>
      <c r="R389" s="228"/>
      <c r="S389" s="228"/>
      <c r="T389" s="22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0" t="s">
        <v>138</v>
      </c>
      <c r="AU389" s="230" t="s">
        <v>84</v>
      </c>
      <c r="AV389" s="13" t="s">
        <v>82</v>
      </c>
      <c r="AW389" s="13" t="s">
        <v>35</v>
      </c>
      <c r="AX389" s="13" t="s">
        <v>74</v>
      </c>
      <c r="AY389" s="230" t="s">
        <v>125</v>
      </c>
    </row>
    <row r="390" s="14" customFormat="1">
      <c r="A390" s="14"/>
      <c r="B390" s="231"/>
      <c r="C390" s="232"/>
      <c r="D390" s="214" t="s">
        <v>138</v>
      </c>
      <c r="E390" s="233" t="s">
        <v>19</v>
      </c>
      <c r="F390" s="234" t="s">
        <v>195</v>
      </c>
      <c r="G390" s="232"/>
      <c r="H390" s="235">
        <v>10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1" t="s">
        <v>138</v>
      </c>
      <c r="AU390" s="241" t="s">
        <v>84</v>
      </c>
      <c r="AV390" s="14" t="s">
        <v>84</v>
      </c>
      <c r="AW390" s="14" t="s">
        <v>35</v>
      </c>
      <c r="AX390" s="14" t="s">
        <v>74</v>
      </c>
      <c r="AY390" s="241" t="s">
        <v>125</v>
      </c>
    </row>
    <row r="391" s="13" customFormat="1">
      <c r="A391" s="13"/>
      <c r="B391" s="221"/>
      <c r="C391" s="222"/>
      <c r="D391" s="214" t="s">
        <v>138</v>
      </c>
      <c r="E391" s="223" t="s">
        <v>19</v>
      </c>
      <c r="F391" s="224" t="s">
        <v>449</v>
      </c>
      <c r="G391" s="222"/>
      <c r="H391" s="223" t="s">
        <v>19</v>
      </c>
      <c r="I391" s="225"/>
      <c r="J391" s="222"/>
      <c r="K391" s="222"/>
      <c r="L391" s="226"/>
      <c r="M391" s="227"/>
      <c r="N391" s="228"/>
      <c r="O391" s="228"/>
      <c r="P391" s="228"/>
      <c r="Q391" s="228"/>
      <c r="R391" s="228"/>
      <c r="S391" s="228"/>
      <c r="T391" s="22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0" t="s">
        <v>138</v>
      </c>
      <c r="AU391" s="230" t="s">
        <v>84</v>
      </c>
      <c r="AV391" s="13" t="s">
        <v>82</v>
      </c>
      <c r="AW391" s="13" t="s">
        <v>35</v>
      </c>
      <c r="AX391" s="13" t="s">
        <v>74</v>
      </c>
      <c r="AY391" s="230" t="s">
        <v>125</v>
      </c>
    </row>
    <row r="392" s="14" customFormat="1">
      <c r="A392" s="14"/>
      <c r="B392" s="231"/>
      <c r="C392" s="232"/>
      <c r="D392" s="214" t="s">
        <v>138</v>
      </c>
      <c r="E392" s="233" t="s">
        <v>19</v>
      </c>
      <c r="F392" s="234" t="s">
        <v>450</v>
      </c>
      <c r="G392" s="232"/>
      <c r="H392" s="235">
        <v>20.25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1" t="s">
        <v>138</v>
      </c>
      <c r="AU392" s="241" t="s">
        <v>84</v>
      </c>
      <c r="AV392" s="14" t="s">
        <v>84</v>
      </c>
      <c r="AW392" s="14" t="s">
        <v>35</v>
      </c>
      <c r="AX392" s="14" t="s">
        <v>74</v>
      </c>
      <c r="AY392" s="241" t="s">
        <v>125</v>
      </c>
    </row>
    <row r="393" s="15" customFormat="1">
      <c r="A393" s="15"/>
      <c r="B393" s="242"/>
      <c r="C393" s="243"/>
      <c r="D393" s="214" t="s">
        <v>138</v>
      </c>
      <c r="E393" s="244" t="s">
        <v>19</v>
      </c>
      <c r="F393" s="245" t="s">
        <v>253</v>
      </c>
      <c r="G393" s="243"/>
      <c r="H393" s="246">
        <v>96.25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2" t="s">
        <v>138</v>
      </c>
      <c r="AU393" s="252" t="s">
        <v>84</v>
      </c>
      <c r="AV393" s="15" t="s">
        <v>132</v>
      </c>
      <c r="AW393" s="15" t="s">
        <v>35</v>
      </c>
      <c r="AX393" s="15" t="s">
        <v>82</v>
      </c>
      <c r="AY393" s="252" t="s">
        <v>125</v>
      </c>
    </row>
    <row r="394" s="2" customFormat="1" ht="16.5" customHeight="1">
      <c r="A394" s="39"/>
      <c r="B394" s="40"/>
      <c r="C394" s="201" t="s">
        <v>285</v>
      </c>
      <c r="D394" s="201" t="s">
        <v>127</v>
      </c>
      <c r="E394" s="202" t="s">
        <v>451</v>
      </c>
      <c r="F394" s="203" t="s">
        <v>452</v>
      </c>
      <c r="G394" s="204" t="s">
        <v>130</v>
      </c>
      <c r="H394" s="205">
        <v>291</v>
      </c>
      <c r="I394" s="206"/>
      <c r="J394" s="207">
        <f>ROUND(I394*H394,2)</f>
        <v>0</v>
      </c>
      <c r="K394" s="203" t="s">
        <v>131</v>
      </c>
      <c r="L394" s="45"/>
      <c r="M394" s="208" t="s">
        <v>19</v>
      </c>
      <c r="N394" s="209" t="s">
        <v>45</v>
      </c>
      <c r="O394" s="85"/>
      <c r="P394" s="210">
        <f>O394*H394</f>
        <v>0</v>
      </c>
      <c r="Q394" s="210">
        <v>0</v>
      </c>
      <c r="R394" s="210">
        <f>Q394*H394</f>
        <v>0</v>
      </c>
      <c r="S394" s="210">
        <v>0</v>
      </c>
      <c r="T394" s="21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2" t="s">
        <v>132</v>
      </c>
      <c r="AT394" s="212" t="s">
        <v>127</v>
      </c>
      <c r="AU394" s="212" t="s">
        <v>84</v>
      </c>
      <c r="AY394" s="18" t="s">
        <v>125</v>
      </c>
      <c r="BE394" s="213">
        <f>IF(N394="základní",J394,0)</f>
        <v>0</v>
      </c>
      <c r="BF394" s="213">
        <f>IF(N394="snížená",J394,0)</f>
        <v>0</v>
      </c>
      <c r="BG394" s="213">
        <f>IF(N394="zákl. přenesená",J394,0)</f>
        <v>0</v>
      </c>
      <c r="BH394" s="213">
        <f>IF(N394="sníž. přenesená",J394,0)</f>
        <v>0</v>
      </c>
      <c r="BI394" s="213">
        <f>IF(N394="nulová",J394,0)</f>
        <v>0</v>
      </c>
      <c r="BJ394" s="18" t="s">
        <v>82</v>
      </c>
      <c r="BK394" s="213">
        <f>ROUND(I394*H394,2)</f>
        <v>0</v>
      </c>
      <c r="BL394" s="18" t="s">
        <v>132</v>
      </c>
      <c r="BM394" s="212" t="s">
        <v>453</v>
      </c>
    </row>
    <row r="395" s="2" customFormat="1">
      <c r="A395" s="39"/>
      <c r="B395" s="40"/>
      <c r="C395" s="41"/>
      <c r="D395" s="214" t="s">
        <v>134</v>
      </c>
      <c r="E395" s="41"/>
      <c r="F395" s="215" t="s">
        <v>454</v>
      </c>
      <c r="G395" s="41"/>
      <c r="H395" s="41"/>
      <c r="I395" s="216"/>
      <c r="J395" s="41"/>
      <c r="K395" s="41"/>
      <c r="L395" s="45"/>
      <c r="M395" s="217"/>
      <c r="N395" s="218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134</v>
      </c>
      <c r="AU395" s="18" t="s">
        <v>84</v>
      </c>
    </row>
    <row r="396" s="2" customFormat="1">
      <c r="A396" s="39"/>
      <c r="B396" s="40"/>
      <c r="C396" s="41"/>
      <c r="D396" s="219" t="s">
        <v>136</v>
      </c>
      <c r="E396" s="41"/>
      <c r="F396" s="220" t="s">
        <v>455</v>
      </c>
      <c r="G396" s="41"/>
      <c r="H396" s="41"/>
      <c r="I396" s="216"/>
      <c r="J396" s="41"/>
      <c r="K396" s="41"/>
      <c r="L396" s="45"/>
      <c r="M396" s="217"/>
      <c r="N396" s="218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136</v>
      </c>
      <c r="AU396" s="18" t="s">
        <v>84</v>
      </c>
    </row>
    <row r="397" s="13" customFormat="1">
      <c r="A397" s="13"/>
      <c r="B397" s="221"/>
      <c r="C397" s="222"/>
      <c r="D397" s="214" t="s">
        <v>138</v>
      </c>
      <c r="E397" s="223" t="s">
        <v>19</v>
      </c>
      <c r="F397" s="224" t="s">
        <v>139</v>
      </c>
      <c r="G397" s="222"/>
      <c r="H397" s="223" t="s">
        <v>19</v>
      </c>
      <c r="I397" s="225"/>
      <c r="J397" s="222"/>
      <c r="K397" s="222"/>
      <c r="L397" s="226"/>
      <c r="M397" s="227"/>
      <c r="N397" s="228"/>
      <c r="O397" s="228"/>
      <c r="P397" s="228"/>
      <c r="Q397" s="228"/>
      <c r="R397" s="228"/>
      <c r="S397" s="228"/>
      <c r="T397" s="22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0" t="s">
        <v>138</v>
      </c>
      <c r="AU397" s="230" t="s">
        <v>84</v>
      </c>
      <c r="AV397" s="13" t="s">
        <v>82</v>
      </c>
      <c r="AW397" s="13" t="s">
        <v>35</v>
      </c>
      <c r="AX397" s="13" t="s">
        <v>74</v>
      </c>
      <c r="AY397" s="230" t="s">
        <v>125</v>
      </c>
    </row>
    <row r="398" s="13" customFormat="1">
      <c r="A398" s="13"/>
      <c r="B398" s="221"/>
      <c r="C398" s="222"/>
      <c r="D398" s="214" t="s">
        <v>138</v>
      </c>
      <c r="E398" s="223" t="s">
        <v>19</v>
      </c>
      <c r="F398" s="224" t="s">
        <v>456</v>
      </c>
      <c r="G398" s="222"/>
      <c r="H398" s="223" t="s">
        <v>19</v>
      </c>
      <c r="I398" s="225"/>
      <c r="J398" s="222"/>
      <c r="K398" s="222"/>
      <c r="L398" s="226"/>
      <c r="M398" s="227"/>
      <c r="N398" s="228"/>
      <c r="O398" s="228"/>
      <c r="P398" s="228"/>
      <c r="Q398" s="228"/>
      <c r="R398" s="228"/>
      <c r="S398" s="228"/>
      <c r="T398" s="22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0" t="s">
        <v>138</v>
      </c>
      <c r="AU398" s="230" t="s">
        <v>84</v>
      </c>
      <c r="AV398" s="13" t="s">
        <v>82</v>
      </c>
      <c r="AW398" s="13" t="s">
        <v>35</v>
      </c>
      <c r="AX398" s="13" t="s">
        <v>74</v>
      </c>
      <c r="AY398" s="230" t="s">
        <v>125</v>
      </c>
    </row>
    <row r="399" s="14" customFormat="1">
      <c r="A399" s="14"/>
      <c r="B399" s="231"/>
      <c r="C399" s="232"/>
      <c r="D399" s="214" t="s">
        <v>138</v>
      </c>
      <c r="E399" s="233" t="s">
        <v>19</v>
      </c>
      <c r="F399" s="234" t="s">
        <v>457</v>
      </c>
      <c r="G399" s="232"/>
      <c r="H399" s="235">
        <v>97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1" t="s">
        <v>138</v>
      </c>
      <c r="AU399" s="241" t="s">
        <v>84</v>
      </c>
      <c r="AV399" s="14" t="s">
        <v>84</v>
      </c>
      <c r="AW399" s="14" t="s">
        <v>35</v>
      </c>
      <c r="AX399" s="14" t="s">
        <v>74</v>
      </c>
      <c r="AY399" s="241" t="s">
        <v>125</v>
      </c>
    </row>
    <row r="400" s="13" customFormat="1">
      <c r="A400" s="13"/>
      <c r="B400" s="221"/>
      <c r="C400" s="222"/>
      <c r="D400" s="214" t="s">
        <v>138</v>
      </c>
      <c r="E400" s="223" t="s">
        <v>19</v>
      </c>
      <c r="F400" s="224" t="s">
        <v>458</v>
      </c>
      <c r="G400" s="222"/>
      <c r="H400" s="223" t="s">
        <v>19</v>
      </c>
      <c r="I400" s="225"/>
      <c r="J400" s="222"/>
      <c r="K400" s="222"/>
      <c r="L400" s="226"/>
      <c r="M400" s="227"/>
      <c r="N400" s="228"/>
      <c r="O400" s="228"/>
      <c r="P400" s="228"/>
      <c r="Q400" s="228"/>
      <c r="R400" s="228"/>
      <c r="S400" s="228"/>
      <c r="T400" s="22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0" t="s">
        <v>138</v>
      </c>
      <c r="AU400" s="230" t="s">
        <v>84</v>
      </c>
      <c r="AV400" s="13" t="s">
        <v>82</v>
      </c>
      <c r="AW400" s="13" t="s">
        <v>35</v>
      </c>
      <c r="AX400" s="13" t="s">
        <v>74</v>
      </c>
      <c r="AY400" s="230" t="s">
        <v>125</v>
      </c>
    </row>
    <row r="401" s="14" customFormat="1">
      <c r="A401" s="14"/>
      <c r="B401" s="231"/>
      <c r="C401" s="232"/>
      <c r="D401" s="214" t="s">
        <v>138</v>
      </c>
      <c r="E401" s="233" t="s">
        <v>19</v>
      </c>
      <c r="F401" s="234" t="s">
        <v>459</v>
      </c>
      <c r="G401" s="232"/>
      <c r="H401" s="235">
        <v>72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1" t="s">
        <v>138</v>
      </c>
      <c r="AU401" s="241" t="s">
        <v>84</v>
      </c>
      <c r="AV401" s="14" t="s">
        <v>84</v>
      </c>
      <c r="AW401" s="14" t="s">
        <v>35</v>
      </c>
      <c r="AX401" s="14" t="s">
        <v>74</v>
      </c>
      <c r="AY401" s="241" t="s">
        <v>125</v>
      </c>
    </row>
    <row r="402" s="13" customFormat="1">
      <c r="A402" s="13"/>
      <c r="B402" s="221"/>
      <c r="C402" s="222"/>
      <c r="D402" s="214" t="s">
        <v>138</v>
      </c>
      <c r="E402" s="223" t="s">
        <v>19</v>
      </c>
      <c r="F402" s="224" t="s">
        <v>460</v>
      </c>
      <c r="G402" s="222"/>
      <c r="H402" s="223" t="s">
        <v>19</v>
      </c>
      <c r="I402" s="225"/>
      <c r="J402" s="222"/>
      <c r="K402" s="222"/>
      <c r="L402" s="226"/>
      <c r="M402" s="227"/>
      <c r="N402" s="228"/>
      <c r="O402" s="228"/>
      <c r="P402" s="228"/>
      <c r="Q402" s="228"/>
      <c r="R402" s="228"/>
      <c r="S402" s="228"/>
      <c r="T402" s="22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0" t="s">
        <v>138</v>
      </c>
      <c r="AU402" s="230" t="s">
        <v>84</v>
      </c>
      <c r="AV402" s="13" t="s">
        <v>82</v>
      </c>
      <c r="AW402" s="13" t="s">
        <v>35</v>
      </c>
      <c r="AX402" s="13" t="s">
        <v>74</v>
      </c>
      <c r="AY402" s="230" t="s">
        <v>125</v>
      </c>
    </row>
    <row r="403" s="14" customFormat="1">
      <c r="A403" s="14"/>
      <c r="B403" s="231"/>
      <c r="C403" s="232"/>
      <c r="D403" s="214" t="s">
        <v>138</v>
      </c>
      <c r="E403" s="233" t="s">
        <v>19</v>
      </c>
      <c r="F403" s="234" t="s">
        <v>461</v>
      </c>
      <c r="G403" s="232"/>
      <c r="H403" s="235">
        <v>65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1" t="s">
        <v>138</v>
      </c>
      <c r="AU403" s="241" t="s">
        <v>84</v>
      </c>
      <c r="AV403" s="14" t="s">
        <v>84</v>
      </c>
      <c r="AW403" s="14" t="s">
        <v>35</v>
      </c>
      <c r="AX403" s="14" t="s">
        <v>74</v>
      </c>
      <c r="AY403" s="241" t="s">
        <v>125</v>
      </c>
    </row>
    <row r="404" s="13" customFormat="1">
      <c r="A404" s="13"/>
      <c r="B404" s="221"/>
      <c r="C404" s="222"/>
      <c r="D404" s="214" t="s">
        <v>138</v>
      </c>
      <c r="E404" s="223" t="s">
        <v>19</v>
      </c>
      <c r="F404" s="224" t="s">
        <v>462</v>
      </c>
      <c r="G404" s="222"/>
      <c r="H404" s="223" t="s">
        <v>19</v>
      </c>
      <c r="I404" s="225"/>
      <c r="J404" s="222"/>
      <c r="K404" s="222"/>
      <c r="L404" s="226"/>
      <c r="M404" s="227"/>
      <c r="N404" s="228"/>
      <c r="O404" s="228"/>
      <c r="P404" s="228"/>
      <c r="Q404" s="228"/>
      <c r="R404" s="228"/>
      <c r="S404" s="228"/>
      <c r="T404" s="22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0" t="s">
        <v>138</v>
      </c>
      <c r="AU404" s="230" t="s">
        <v>84</v>
      </c>
      <c r="AV404" s="13" t="s">
        <v>82</v>
      </c>
      <c r="AW404" s="13" t="s">
        <v>35</v>
      </c>
      <c r="AX404" s="13" t="s">
        <v>74</v>
      </c>
      <c r="AY404" s="230" t="s">
        <v>125</v>
      </c>
    </row>
    <row r="405" s="14" customFormat="1">
      <c r="A405" s="14"/>
      <c r="B405" s="231"/>
      <c r="C405" s="232"/>
      <c r="D405" s="214" t="s">
        <v>138</v>
      </c>
      <c r="E405" s="233" t="s">
        <v>19</v>
      </c>
      <c r="F405" s="234" t="s">
        <v>463</v>
      </c>
      <c r="G405" s="232"/>
      <c r="H405" s="235">
        <v>57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1" t="s">
        <v>138</v>
      </c>
      <c r="AU405" s="241" t="s">
        <v>84</v>
      </c>
      <c r="AV405" s="14" t="s">
        <v>84</v>
      </c>
      <c r="AW405" s="14" t="s">
        <v>35</v>
      </c>
      <c r="AX405" s="14" t="s">
        <v>74</v>
      </c>
      <c r="AY405" s="241" t="s">
        <v>125</v>
      </c>
    </row>
    <row r="406" s="15" customFormat="1">
      <c r="A406" s="15"/>
      <c r="B406" s="242"/>
      <c r="C406" s="243"/>
      <c r="D406" s="214" t="s">
        <v>138</v>
      </c>
      <c r="E406" s="244" t="s">
        <v>19</v>
      </c>
      <c r="F406" s="245" t="s">
        <v>253</v>
      </c>
      <c r="G406" s="243"/>
      <c r="H406" s="246">
        <v>291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2" t="s">
        <v>138</v>
      </c>
      <c r="AU406" s="252" t="s">
        <v>84</v>
      </c>
      <c r="AV406" s="15" t="s">
        <v>132</v>
      </c>
      <c r="AW406" s="15" t="s">
        <v>35</v>
      </c>
      <c r="AX406" s="15" t="s">
        <v>82</v>
      </c>
      <c r="AY406" s="252" t="s">
        <v>125</v>
      </c>
    </row>
    <row r="407" s="2" customFormat="1" ht="21.75" customHeight="1">
      <c r="A407" s="39"/>
      <c r="B407" s="40"/>
      <c r="C407" s="201" t="s">
        <v>464</v>
      </c>
      <c r="D407" s="201" t="s">
        <v>127</v>
      </c>
      <c r="E407" s="202" t="s">
        <v>465</v>
      </c>
      <c r="F407" s="203" t="s">
        <v>466</v>
      </c>
      <c r="G407" s="204" t="s">
        <v>130</v>
      </c>
      <c r="H407" s="205">
        <v>4588.6670000000004</v>
      </c>
      <c r="I407" s="206"/>
      <c r="J407" s="207">
        <f>ROUND(I407*H407,2)</f>
        <v>0</v>
      </c>
      <c r="K407" s="203" t="s">
        <v>131</v>
      </c>
      <c r="L407" s="45"/>
      <c r="M407" s="208" t="s">
        <v>19</v>
      </c>
      <c r="N407" s="209" t="s">
        <v>45</v>
      </c>
      <c r="O407" s="85"/>
      <c r="P407" s="210">
        <f>O407*H407</f>
        <v>0</v>
      </c>
      <c r="Q407" s="210">
        <v>0</v>
      </c>
      <c r="R407" s="210">
        <f>Q407*H407</f>
        <v>0</v>
      </c>
      <c r="S407" s="210">
        <v>0</v>
      </c>
      <c r="T407" s="21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2" t="s">
        <v>132</v>
      </c>
      <c r="AT407" s="212" t="s">
        <v>127</v>
      </c>
      <c r="AU407" s="212" t="s">
        <v>84</v>
      </c>
      <c r="AY407" s="18" t="s">
        <v>125</v>
      </c>
      <c r="BE407" s="213">
        <f>IF(N407="základní",J407,0)</f>
        <v>0</v>
      </c>
      <c r="BF407" s="213">
        <f>IF(N407="snížená",J407,0)</f>
        <v>0</v>
      </c>
      <c r="BG407" s="213">
        <f>IF(N407="zákl. přenesená",J407,0)</f>
        <v>0</v>
      </c>
      <c r="BH407" s="213">
        <f>IF(N407="sníž. přenesená",J407,0)</f>
        <v>0</v>
      </c>
      <c r="BI407" s="213">
        <f>IF(N407="nulová",J407,0)</f>
        <v>0</v>
      </c>
      <c r="BJ407" s="18" t="s">
        <v>82</v>
      </c>
      <c r="BK407" s="213">
        <f>ROUND(I407*H407,2)</f>
        <v>0</v>
      </c>
      <c r="BL407" s="18" t="s">
        <v>132</v>
      </c>
      <c r="BM407" s="212" t="s">
        <v>467</v>
      </c>
    </row>
    <row r="408" s="2" customFormat="1">
      <c r="A408" s="39"/>
      <c r="B408" s="40"/>
      <c r="C408" s="41"/>
      <c r="D408" s="214" t="s">
        <v>134</v>
      </c>
      <c r="E408" s="41"/>
      <c r="F408" s="215" t="s">
        <v>468</v>
      </c>
      <c r="G408" s="41"/>
      <c r="H408" s="41"/>
      <c r="I408" s="216"/>
      <c r="J408" s="41"/>
      <c r="K408" s="41"/>
      <c r="L408" s="45"/>
      <c r="M408" s="217"/>
      <c r="N408" s="218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134</v>
      </c>
      <c r="AU408" s="18" t="s">
        <v>84</v>
      </c>
    </row>
    <row r="409" s="2" customFormat="1">
      <c r="A409" s="39"/>
      <c r="B409" s="40"/>
      <c r="C409" s="41"/>
      <c r="D409" s="219" t="s">
        <v>136</v>
      </c>
      <c r="E409" s="41"/>
      <c r="F409" s="220" t="s">
        <v>469</v>
      </c>
      <c r="G409" s="41"/>
      <c r="H409" s="41"/>
      <c r="I409" s="216"/>
      <c r="J409" s="41"/>
      <c r="K409" s="41"/>
      <c r="L409" s="45"/>
      <c r="M409" s="217"/>
      <c r="N409" s="218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136</v>
      </c>
      <c r="AU409" s="18" t="s">
        <v>84</v>
      </c>
    </row>
    <row r="410" s="13" customFormat="1">
      <c r="A410" s="13"/>
      <c r="B410" s="221"/>
      <c r="C410" s="222"/>
      <c r="D410" s="214" t="s">
        <v>138</v>
      </c>
      <c r="E410" s="223" t="s">
        <v>19</v>
      </c>
      <c r="F410" s="224" t="s">
        <v>139</v>
      </c>
      <c r="G410" s="222"/>
      <c r="H410" s="223" t="s">
        <v>19</v>
      </c>
      <c r="I410" s="225"/>
      <c r="J410" s="222"/>
      <c r="K410" s="222"/>
      <c r="L410" s="226"/>
      <c r="M410" s="227"/>
      <c r="N410" s="228"/>
      <c r="O410" s="228"/>
      <c r="P410" s="228"/>
      <c r="Q410" s="228"/>
      <c r="R410" s="228"/>
      <c r="S410" s="228"/>
      <c r="T410" s="22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0" t="s">
        <v>138</v>
      </c>
      <c r="AU410" s="230" t="s">
        <v>84</v>
      </c>
      <c r="AV410" s="13" t="s">
        <v>82</v>
      </c>
      <c r="AW410" s="13" t="s">
        <v>35</v>
      </c>
      <c r="AX410" s="13" t="s">
        <v>74</v>
      </c>
      <c r="AY410" s="230" t="s">
        <v>125</v>
      </c>
    </row>
    <row r="411" s="13" customFormat="1">
      <c r="A411" s="13"/>
      <c r="B411" s="221"/>
      <c r="C411" s="222"/>
      <c r="D411" s="214" t="s">
        <v>138</v>
      </c>
      <c r="E411" s="223" t="s">
        <v>19</v>
      </c>
      <c r="F411" s="224" t="s">
        <v>470</v>
      </c>
      <c r="G411" s="222"/>
      <c r="H411" s="223" t="s">
        <v>19</v>
      </c>
      <c r="I411" s="225"/>
      <c r="J411" s="222"/>
      <c r="K411" s="222"/>
      <c r="L411" s="226"/>
      <c r="M411" s="227"/>
      <c r="N411" s="228"/>
      <c r="O411" s="228"/>
      <c r="P411" s="228"/>
      <c r="Q411" s="228"/>
      <c r="R411" s="228"/>
      <c r="S411" s="228"/>
      <c r="T411" s="22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0" t="s">
        <v>138</v>
      </c>
      <c r="AU411" s="230" t="s">
        <v>84</v>
      </c>
      <c r="AV411" s="13" t="s">
        <v>82</v>
      </c>
      <c r="AW411" s="13" t="s">
        <v>35</v>
      </c>
      <c r="AX411" s="13" t="s">
        <v>74</v>
      </c>
      <c r="AY411" s="230" t="s">
        <v>125</v>
      </c>
    </row>
    <row r="412" s="14" customFormat="1">
      <c r="A412" s="14"/>
      <c r="B412" s="231"/>
      <c r="C412" s="232"/>
      <c r="D412" s="214" t="s">
        <v>138</v>
      </c>
      <c r="E412" s="233" t="s">
        <v>19</v>
      </c>
      <c r="F412" s="234" t="s">
        <v>471</v>
      </c>
      <c r="G412" s="232"/>
      <c r="H412" s="235">
        <v>4588.6670000000004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1" t="s">
        <v>138</v>
      </c>
      <c r="AU412" s="241" t="s">
        <v>84</v>
      </c>
      <c r="AV412" s="14" t="s">
        <v>84</v>
      </c>
      <c r="AW412" s="14" t="s">
        <v>35</v>
      </c>
      <c r="AX412" s="14" t="s">
        <v>82</v>
      </c>
      <c r="AY412" s="241" t="s">
        <v>125</v>
      </c>
    </row>
    <row r="413" s="2" customFormat="1" ht="16.5" customHeight="1">
      <c r="A413" s="39"/>
      <c r="B413" s="40"/>
      <c r="C413" s="201" t="s">
        <v>472</v>
      </c>
      <c r="D413" s="201" t="s">
        <v>127</v>
      </c>
      <c r="E413" s="202" t="s">
        <v>473</v>
      </c>
      <c r="F413" s="203" t="s">
        <v>474</v>
      </c>
      <c r="G413" s="204" t="s">
        <v>130</v>
      </c>
      <c r="H413" s="205">
        <v>1601</v>
      </c>
      <c r="I413" s="206"/>
      <c r="J413" s="207">
        <f>ROUND(I413*H413,2)</f>
        <v>0</v>
      </c>
      <c r="K413" s="203" t="s">
        <v>131</v>
      </c>
      <c r="L413" s="45"/>
      <c r="M413" s="208" t="s">
        <v>19</v>
      </c>
      <c r="N413" s="209" t="s">
        <v>45</v>
      </c>
      <c r="O413" s="85"/>
      <c r="P413" s="210">
        <f>O413*H413</f>
        <v>0</v>
      </c>
      <c r="Q413" s="210">
        <v>0</v>
      </c>
      <c r="R413" s="210">
        <f>Q413*H413</f>
        <v>0</v>
      </c>
      <c r="S413" s="210">
        <v>0</v>
      </c>
      <c r="T413" s="21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2" t="s">
        <v>132</v>
      </c>
      <c r="AT413" s="212" t="s">
        <v>127</v>
      </c>
      <c r="AU413" s="212" t="s">
        <v>84</v>
      </c>
      <c r="AY413" s="18" t="s">
        <v>125</v>
      </c>
      <c r="BE413" s="213">
        <f>IF(N413="základní",J413,0)</f>
        <v>0</v>
      </c>
      <c r="BF413" s="213">
        <f>IF(N413="snížená",J413,0)</f>
        <v>0</v>
      </c>
      <c r="BG413" s="213">
        <f>IF(N413="zákl. přenesená",J413,0)</f>
        <v>0</v>
      </c>
      <c r="BH413" s="213">
        <f>IF(N413="sníž. přenesená",J413,0)</f>
        <v>0</v>
      </c>
      <c r="BI413" s="213">
        <f>IF(N413="nulová",J413,0)</f>
        <v>0</v>
      </c>
      <c r="BJ413" s="18" t="s">
        <v>82</v>
      </c>
      <c r="BK413" s="213">
        <f>ROUND(I413*H413,2)</f>
        <v>0</v>
      </c>
      <c r="BL413" s="18" t="s">
        <v>132</v>
      </c>
      <c r="BM413" s="212" t="s">
        <v>475</v>
      </c>
    </row>
    <row r="414" s="2" customFormat="1">
      <c r="A414" s="39"/>
      <c r="B414" s="40"/>
      <c r="C414" s="41"/>
      <c r="D414" s="214" t="s">
        <v>134</v>
      </c>
      <c r="E414" s="41"/>
      <c r="F414" s="215" t="s">
        <v>476</v>
      </c>
      <c r="G414" s="41"/>
      <c r="H414" s="41"/>
      <c r="I414" s="216"/>
      <c r="J414" s="41"/>
      <c r="K414" s="41"/>
      <c r="L414" s="45"/>
      <c r="M414" s="217"/>
      <c r="N414" s="218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134</v>
      </c>
      <c r="AU414" s="18" t="s">
        <v>84</v>
      </c>
    </row>
    <row r="415" s="2" customFormat="1">
      <c r="A415" s="39"/>
      <c r="B415" s="40"/>
      <c r="C415" s="41"/>
      <c r="D415" s="219" t="s">
        <v>136</v>
      </c>
      <c r="E415" s="41"/>
      <c r="F415" s="220" t="s">
        <v>477</v>
      </c>
      <c r="G415" s="41"/>
      <c r="H415" s="41"/>
      <c r="I415" s="216"/>
      <c r="J415" s="41"/>
      <c r="K415" s="41"/>
      <c r="L415" s="45"/>
      <c r="M415" s="217"/>
      <c r="N415" s="218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136</v>
      </c>
      <c r="AU415" s="18" t="s">
        <v>84</v>
      </c>
    </row>
    <row r="416" s="13" customFormat="1">
      <c r="A416" s="13"/>
      <c r="B416" s="221"/>
      <c r="C416" s="222"/>
      <c r="D416" s="214" t="s">
        <v>138</v>
      </c>
      <c r="E416" s="223" t="s">
        <v>19</v>
      </c>
      <c r="F416" s="224" t="s">
        <v>139</v>
      </c>
      <c r="G416" s="222"/>
      <c r="H416" s="223" t="s">
        <v>19</v>
      </c>
      <c r="I416" s="225"/>
      <c r="J416" s="222"/>
      <c r="K416" s="222"/>
      <c r="L416" s="226"/>
      <c r="M416" s="227"/>
      <c r="N416" s="228"/>
      <c r="O416" s="228"/>
      <c r="P416" s="228"/>
      <c r="Q416" s="228"/>
      <c r="R416" s="228"/>
      <c r="S416" s="228"/>
      <c r="T416" s="22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0" t="s">
        <v>138</v>
      </c>
      <c r="AU416" s="230" t="s">
        <v>84</v>
      </c>
      <c r="AV416" s="13" t="s">
        <v>82</v>
      </c>
      <c r="AW416" s="13" t="s">
        <v>35</v>
      </c>
      <c r="AX416" s="13" t="s">
        <v>74</v>
      </c>
      <c r="AY416" s="230" t="s">
        <v>125</v>
      </c>
    </row>
    <row r="417" s="13" customFormat="1">
      <c r="A417" s="13"/>
      <c r="B417" s="221"/>
      <c r="C417" s="222"/>
      <c r="D417" s="214" t="s">
        <v>138</v>
      </c>
      <c r="E417" s="223" t="s">
        <v>19</v>
      </c>
      <c r="F417" s="224" t="s">
        <v>478</v>
      </c>
      <c r="G417" s="222"/>
      <c r="H417" s="223" t="s">
        <v>19</v>
      </c>
      <c r="I417" s="225"/>
      <c r="J417" s="222"/>
      <c r="K417" s="222"/>
      <c r="L417" s="226"/>
      <c r="M417" s="227"/>
      <c r="N417" s="228"/>
      <c r="O417" s="228"/>
      <c r="P417" s="228"/>
      <c r="Q417" s="228"/>
      <c r="R417" s="228"/>
      <c r="S417" s="228"/>
      <c r="T417" s="22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0" t="s">
        <v>138</v>
      </c>
      <c r="AU417" s="230" t="s">
        <v>84</v>
      </c>
      <c r="AV417" s="13" t="s">
        <v>82</v>
      </c>
      <c r="AW417" s="13" t="s">
        <v>35</v>
      </c>
      <c r="AX417" s="13" t="s">
        <v>74</v>
      </c>
      <c r="AY417" s="230" t="s">
        <v>125</v>
      </c>
    </row>
    <row r="418" s="14" customFormat="1">
      <c r="A418" s="14"/>
      <c r="B418" s="231"/>
      <c r="C418" s="232"/>
      <c r="D418" s="214" t="s">
        <v>138</v>
      </c>
      <c r="E418" s="233" t="s">
        <v>19</v>
      </c>
      <c r="F418" s="234" t="s">
        <v>479</v>
      </c>
      <c r="G418" s="232"/>
      <c r="H418" s="235">
        <v>324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1" t="s">
        <v>138</v>
      </c>
      <c r="AU418" s="241" t="s">
        <v>84</v>
      </c>
      <c r="AV418" s="14" t="s">
        <v>84</v>
      </c>
      <c r="AW418" s="14" t="s">
        <v>35</v>
      </c>
      <c r="AX418" s="14" t="s">
        <v>74</v>
      </c>
      <c r="AY418" s="241" t="s">
        <v>125</v>
      </c>
    </row>
    <row r="419" s="13" customFormat="1">
      <c r="A419" s="13"/>
      <c r="B419" s="221"/>
      <c r="C419" s="222"/>
      <c r="D419" s="214" t="s">
        <v>138</v>
      </c>
      <c r="E419" s="223" t="s">
        <v>19</v>
      </c>
      <c r="F419" s="224" t="s">
        <v>480</v>
      </c>
      <c r="G419" s="222"/>
      <c r="H419" s="223" t="s">
        <v>19</v>
      </c>
      <c r="I419" s="225"/>
      <c r="J419" s="222"/>
      <c r="K419" s="222"/>
      <c r="L419" s="226"/>
      <c r="M419" s="227"/>
      <c r="N419" s="228"/>
      <c r="O419" s="228"/>
      <c r="P419" s="228"/>
      <c r="Q419" s="228"/>
      <c r="R419" s="228"/>
      <c r="S419" s="228"/>
      <c r="T419" s="22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0" t="s">
        <v>138</v>
      </c>
      <c r="AU419" s="230" t="s">
        <v>84</v>
      </c>
      <c r="AV419" s="13" t="s">
        <v>82</v>
      </c>
      <c r="AW419" s="13" t="s">
        <v>35</v>
      </c>
      <c r="AX419" s="13" t="s">
        <v>74</v>
      </c>
      <c r="AY419" s="230" t="s">
        <v>125</v>
      </c>
    </row>
    <row r="420" s="14" customFormat="1">
      <c r="A420" s="14"/>
      <c r="B420" s="231"/>
      <c r="C420" s="232"/>
      <c r="D420" s="214" t="s">
        <v>138</v>
      </c>
      <c r="E420" s="233" t="s">
        <v>19</v>
      </c>
      <c r="F420" s="234" t="s">
        <v>246</v>
      </c>
      <c r="G420" s="232"/>
      <c r="H420" s="235">
        <v>227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1" t="s">
        <v>138</v>
      </c>
      <c r="AU420" s="241" t="s">
        <v>84</v>
      </c>
      <c r="AV420" s="14" t="s">
        <v>84</v>
      </c>
      <c r="AW420" s="14" t="s">
        <v>35</v>
      </c>
      <c r="AX420" s="14" t="s">
        <v>74</v>
      </c>
      <c r="AY420" s="241" t="s">
        <v>125</v>
      </c>
    </row>
    <row r="421" s="13" customFormat="1">
      <c r="A421" s="13"/>
      <c r="B421" s="221"/>
      <c r="C421" s="222"/>
      <c r="D421" s="214" t="s">
        <v>138</v>
      </c>
      <c r="E421" s="223" t="s">
        <v>19</v>
      </c>
      <c r="F421" s="224" t="s">
        <v>481</v>
      </c>
      <c r="G421" s="222"/>
      <c r="H421" s="223" t="s">
        <v>19</v>
      </c>
      <c r="I421" s="225"/>
      <c r="J421" s="222"/>
      <c r="K421" s="222"/>
      <c r="L421" s="226"/>
      <c r="M421" s="227"/>
      <c r="N421" s="228"/>
      <c r="O421" s="228"/>
      <c r="P421" s="228"/>
      <c r="Q421" s="228"/>
      <c r="R421" s="228"/>
      <c r="S421" s="228"/>
      <c r="T421" s="22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0" t="s">
        <v>138</v>
      </c>
      <c r="AU421" s="230" t="s">
        <v>84</v>
      </c>
      <c r="AV421" s="13" t="s">
        <v>82</v>
      </c>
      <c r="AW421" s="13" t="s">
        <v>35</v>
      </c>
      <c r="AX421" s="13" t="s">
        <v>74</v>
      </c>
      <c r="AY421" s="230" t="s">
        <v>125</v>
      </c>
    </row>
    <row r="422" s="14" customFormat="1">
      <c r="A422" s="14"/>
      <c r="B422" s="231"/>
      <c r="C422" s="232"/>
      <c r="D422" s="214" t="s">
        <v>138</v>
      </c>
      <c r="E422" s="233" t="s">
        <v>19</v>
      </c>
      <c r="F422" s="234" t="s">
        <v>265</v>
      </c>
      <c r="G422" s="232"/>
      <c r="H422" s="235">
        <v>206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1" t="s">
        <v>138</v>
      </c>
      <c r="AU422" s="241" t="s">
        <v>84</v>
      </c>
      <c r="AV422" s="14" t="s">
        <v>84</v>
      </c>
      <c r="AW422" s="14" t="s">
        <v>35</v>
      </c>
      <c r="AX422" s="14" t="s">
        <v>74</v>
      </c>
      <c r="AY422" s="241" t="s">
        <v>125</v>
      </c>
    </row>
    <row r="423" s="13" customFormat="1">
      <c r="A423" s="13"/>
      <c r="B423" s="221"/>
      <c r="C423" s="222"/>
      <c r="D423" s="214" t="s">
        <v>138</v>
      </c>
      <c r="E423" s="223" t="s">
        <v>19</v>
      </c>
      <c r="F423" s="224" t="s">
        <v>482</v>
      </c>
      <c r="G423" s="222"/>
      <c r="H423" s="223" t="s">
        <v>19</v>
      </c>
      <c r="I423" s="225"/>
      <c r="J423" s="222"/>
      <c r="K423" s="222"/>
      <c r="L423" s="226"/>
      <c r="M423" s="227"/>
      <c r="N423" s="228"/>
      <c r="O423" s="228"/>
      <c r="P423" s="228"/>
      <c r="Q423" s="228"/>
      <c r="R423" s="228"/>
      <c r="S423" s="228"/>
      <c r="T423" s="22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0" t="s">
        <v>138</v>
      </c>
      <c r="AU423" s="230" t="s">
        <v>84</v>
      </c>
      <c r="AV423" s="13" t="s">
        <v>82</v>
      </c>
      <c r="AW423" s="13" t="s">
        <v>35</v>
      </c>
      <c r="AX423" s="13" t="s">
        <v>74</v>
      </c>
      <c r="AY423" s="230" t="s">
        <v>125</v>
      </c>
    </row>
    <row r="424" s="14" customFormat="1">
      <c r="A424" s="14"/>
      <c r="B424" s="231"/>
      <c r="C424" s="232"/>
      <c r="D424" s="214" t="s">
        <v>138</v>
      </c>
      <c r="E424" s="233" t="s">
        <v>19</v>
      </c>
      <c r="F424" s="234" t="s">
        <v>250</v>
      </c>
      <c r="G424" s="232"/>
      <c r="H424" s="235">
        <v>177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1" t="s">
        <v>138</v>
      </c>
      <c r="AU424" s="241" t="s">
        <v>84</v>
      </c>
      <c r="AV424" s="14" t="s">
        <v>84</v>
      </c>
      <c r="AW424" s="14" t="s">
        <v>35</v>
      </c>
      <c r="AX424" s="14" t="s">
        <v>74</v>
      </c>
      <c r="AY424" s="241" t="s">
        <v>125</v>
      </c>
    </row>
    <row r="425" s="13" customFormat="1">
      <c r="A425" s="13"/>
      <c r="B425" s="221"/>
      <c r="C425" s="222"/>
      <c r="D425" s="214" t="s">
        <v>138</v>
      </c>
      <c r="E425" s="223" t="s">
        <v>19</v>
      </c>
      <c r="F425" s="224" t="s">
        <v>483</v>
      </c>
      <c r="G425" s="222"/>
      <c r="H425" s="223" t="s">
        <v>19</v>
      </c>
      <c r="I425" s="225"/>
      <c r="J425" s="222"/>
      <c r="K425" s="222"/>
      <c r="L425" s="226"/>
      <c r="M425" s="227"/>
      <c r="N425" s="228"/>
      <c r="O425" s="228"/>
      <c r="P425" s="228"/>
      <c r="Q425" s="228"/>
      <c r="R425" s="228"/>
      <c r="S425" s="228"/>
      <c r="T425" s="22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0" t="s">
        <v>138</v>
      </c>
      <c r="AU425" s="230" t="s">
        <v>84</v>
      </c>
      <c r="AV425" s="13" t="s">
        <v>82</v>
      </c>
      <c r="AW425" s="13" t="s">
        <v>35</v>
      </c>
      <c r="AX425" s="13" t="s">
        <v>74</v>
      </c>
      <c r="AY425" s="230" t="s">
        <v>125</v>
      </c>
    </row>
    <row r="426" s="14" customFormat="1">
      <c r="A426" s="14"/>
      <c r="B426" s="231"/>
      <c r="C426" s="232"/>
      <c r="D426" s="214" t="s">
        <v>138</v>
      </c>
      <c r="E426" s="233" t="s">
        <v>19</v>
      </c>
      <c r="F426" s="234" t="s">
        <v>484</v>
      </c>
      <c r="G426" s="232"/>
      <c r="H426" s="235">
        <v>182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1" t="s">
        <v>138</v>
      </c>
      <c r="AU426" s="241" t="s">
        <v>84</v>
      </c>
      <c r="AV426" s="14" t="s">
        <v>84</v>
      </c>
      <c r="AW426" s="14" t="s">
        <v>35</v>
      </c>
      <c r="AX426" s="14" t="s">
        <v>74</v>
      </c>
      <c r="AY426" s="241" t="s">
        <v>125</v>
      </c>
    </row>
    <row r="427" s="13" customFormat="1">
      <c r="A427" s="13"/>
      <c r="B427" s="221"/>
      <c r="C427" s="222"/>
      <c r="D427" s="214" t="s">
        <v>138</v>
      </c>
      <c r="E427" s="223" t="s">
        <v>19</v>
      </c>
      <c r="F427" s="224" t="s">
        <v>485</v>
      </c>
      <c r="G427" s="222"/>
      <c r="H427" s="223" t="s">
        <v>19</v>
      </c>
      <c r="I427" s="225"/>
      <c r="J427" s="222"/>
      <c r="K427" s="222"/>
      <c r="L427" s="226"/>
      <c r="M427" s="227"/>
      <c r="N427" s="228"/>
      <c r="O427" s="228"/>
      <c r="P427" s="228"/>
      <c r="Q427" s="228"/>
      <c r="R427" s="228"/>
      <c r="S427" s="228"/>
      <c r="T427" s="22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0" t="s">
        <v>138</v>
      </c>
      <c r="AU427" s="230" t="s">
        <v>84</v>
      </c>
      <c r="AV427" s="13" t="s">
        <v>82</v>
      </c>
      <c r="AW427" s="13" t="s">
        <v>35</v>
      </c>
      <c r="AX427" s="13" t="s">
        <v>74</v>
      </c>
      <c r="AY427" s="230" t="s">
        <v>125</v>
      </c>
    </row>
    <row r="428" s="14" customFormat="1">
      <c r="A428" s="14"/>
      <c r="B428" s="231"/>
      <c r="C428" s="232"/>
      <c r="D428" s="214" t="s">
        <v>138</v>
      </c>
      <c r="E428" s="233" t="s">
        <v>19</v>
      </c>
      <c r="F428" s="234" t="s">
        <v>486</v>
      </c>
      <c r="G428" s="232"/>
      <c r="H428" s="235">
        <v>485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1" t="s">
        <v>138</v>
      </c>
      <c r="AU428" s="241" t="s">
        <v>84</v>
      </c>
      <c r="AV428" s="14" t="s">
        <v>84</v>
      </c>
      <c r="AW428" s="14" t="s">
        <v>35</v>
      </c>
      <c r="AX428" s="14" t="s">
        <v>74</v>
      </c>
      <c r="AY428" s="241" t="s">
        <v>125</v>
      </c>
    </row>
    <row r="429" s="15" customFormat="1">
      <c r="A429" s="15"/>
      <c r="B429" s="242"/>
      <c r="C429" s="243"/>
      <c r="D429" s="214" t="s">
        <v>138</v>
      </c>
      <c r="E429" s="244" t="s">
        <v>19</v>
      </c>
      <c r="F429" s="245" t="s">
        <v>253</v>
      </c>
      <c r="G429" s="243"/>
      <c r="H429" s="246">
        <v>1601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2" t="s">
        <v>138</v>
      </c>
      <c r="AU429" s="252" t="s">
        <v>84</v>
      </c>
      <c r="AV429" s="15" t="s">
        <v>132</v>
      </c>
      <c r="AW429" s="15" t="s">
        <v>35</v>
      </c>
      <c r="AX429" s="15" t="s">
        <v>82</v>
      </c>
      <c r="AY429" s="252" t="s">
        <v>125</v>
      </c>
    </row>
    <row r="430" s="2" customFormat="1" ht="16.5" customHeight="1">
      <c r="A430" s="39"/>
      <c r="B430" s="40"/>
      <c r="C430" s="201" t="s">
        <v>487</v>
      </c>
      <c r="D430" s="201" t="s">
        <v>127</v>
      </c>
      <c r="E430" s="202" t="s">
        <v>488</v>
      </c>
      <c r="F430" s="203" t="s">
        <v>489</v>
      </c>
      <c r="G430" s="204" t="s">
        <v>130</v>
      </c>
      <c r="H430" s="205">
        <v>1230</v>
      </c>
      <c r="I430" s="206"/>
      <c r="J430" s="207">
        <f>ROUND(I430*H430,2)</f>
        <v>0</v>
      </c>
      <c r="K430" s="203" t="s">
        <v>131</v>
      </c>
      <c r="L430" s="45"/>
      <c r="M430" s="208" t="s">
        <v>19</v>
      </c>
      <c r="N430" s="209" t="s">
        <v>45</v>
      </c>
      <c r="O430" s="85"/>
      <c r="P430" s="210">
        <f>O430*H430</f>
        <v>0</v>
      </c>
      <c r="Q430" s="210">
        <v>0</v>
      </c>
      <c r="R430" s="210">
        <f>Q430*H430</f>
        <v>0</v>
      </c>
      <c r="S430" s="210">
        <v>0</v>
      </c>
      <c r="T430" s="21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2" t="s">
        <v>132</v>
      </c>
      <c r="AT430" s="212" t="s">
        <v>127</v>
      </c>
      <c r="AU430" s="212" t="s">
        <v>84</v>
      </c>
      <c r="AY430" s="18" t="s">
        <v>125</v>
      </c>
      <c r="BE430" s="213">
        <f>IF(N430="základní",J430,0)</f>
        <v>0</v>
      </c>
      <c r="BF430" s="213">
        <f>IF(N430="snížená",J430,0)</f>
        <v>0</v>
      </c>
      <c r="BG430" s="213">
        <f>IF(N430="zákl. přenesená",J430,0)</f>
        <v>0</v>
      </c>
      <c r="BH430" s="213">
        <f>IF(N430="sníž. přenesená",J430,0)</f>
        <v>0</v>
      </c>
      <c r="BI430" s="213">
        <f>IF(N430="nulová",J430,0)</f>
        <v>0</v>
      </c>
      <c r="BJ430" s="18" t="s">
        <v>82</v>
      </c>
      <c r="BK430" s="213">
        <f>ROUND(I430*H430,2)</f>
        <v>0</v>
      </c>
      <c r="BL430" s="18" t="s">
        <v>132</v>
      </c>
      <c r="BM430" s="212" t="s">
        <v>490</v>
      </c>
    </row>
    <row r="431" s="2" customFormat="1">
      <c r="A431" s="39"/>
      <c r="B431" s="40"/>
      <c r="C431" s="41"/>
      <c r="D431" s="214" t="s">
        <v>134</v>
      </c>
      <c r="E431" s="41"/>
      <c r="F431" s="215" t="s">
        <v>491</v>
      </c>
      <c r="G431" s="41"/>
      <c r="H431" s="41"/>
      <c r="I431" s="216"/>
      <c r="J431" s="41"/>
      <c r="K431" s="41"/>
      <c r="L431" s="45"/>
      <c r="M431" s="217"/>
      <c r="N431" s="218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134</v>
      </c>
      <c r="AU431" s="18" t="s">
        <v>84</v>
      </c>
    </row>
    <row r="432" s="2" customFormat="1">
      <c r="A432" s="39"/>
      <c r="B432" s="40"/>
      <c r="C432" s="41"/>
      <c r="D432" s="219" t="s">
        <v>136</v>
      </c>
      <c r="E432" s="41"/>
      <c r="F432" s="220" t="s">
        <v>492</v>
      </c>
      <c r="G432" s="41"/>
      <c r="H432" s="41"/>
      <c r="I432" s="216"/>
      <c r="J432" s="41"/>
      <c r="K432" s="41"/>
      <c r="L432" s="45"/>
      <c r="M432" s="217"/>
      <c r="N432" s="218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136</v>
      </c>
      <c r="AU432" s="18" t="s">
        <v>84</v>
      </c>
    </row>
    <row r="433" s="13" customFormat="1">
      <c r="A433" s="13"/>
      <c r="B433" s="221"/>
      <c r="C433" s="222"/>
      <c r="D433" s="214" t="s">
        <v>138</v>
      </c>
      <c r="E433" s="223" t="s">
        <v>19</v>
      </c>
      <c r="F433" s="224" t="s">
        <v>139</v>
      </c>
      <c r="G433" s="222"/>
      <c r="H433" s="223" t="s">
        <v>19</v>
      </c>
      <c r="I433" s="225"/>
      <c r="J433" s="222"/>
      <c r="K433" s="222"/>
      <c r="L433" s="226"/>
      <c r="M433" s="227"/>
      <c r="N433" s="228"/>
      <c r="O433" s="228"/>
      <c r="P433" s="228"/>
      <c r="Q433" s="228"/>
      <c r="R433" s="228"/>
      <c r="S433" s="228"/>
      <c r="T433" s="22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0" t="s">
        <v>138</v>
      </c>
      <c r="AU433" s="230" t="s">
        <v>84</v>
      </c>
      <c r="AV433" s="13" t="s">
        <v>82</v>
      </c>
      <c r="AW433" s="13" t="s">
        <v>35</v>
      </c>
      <c r="AX433" s="13" t="s">
        <v>74</v>
      </c>
      <c r="AY433" s="230" t="s">
        <v>125</v>
      </c>
    </row>
    <row r="434" s="13" customFormat="1">
      <c r="A434" s="13"/>
      <c r="B434" s="221"/>
      <c r="C434" s="222"/>
      <c r="D434" s="214" t="s">
        <v>138</v>
      </c>
      <c r="E434" s="223" t="s">
        <v>19</v>
      </c>
      <c r="F434" s="224" t="s">
        <v>262</v>
      </c>
      <c r="G434" s="222"/>
      <c r="H434" s="223" t="s">
        <v>19</v>
      </c>
      <c r="I434" s="225"/>
      <c r="J434" s="222"/>
      <c r="K434" s="222"/>
      <c r="L434" s="226"/>
      <c r="M434" s="227"/>
      <c r="N434" s="228"/>
      <c r="O434" s="228"/>
      <c r="P434" s="228"/>
      <c r="Q434" s="228"/>
      <c r="R434" s="228"/>
      <c r="S434" s="228"/>
      <c r="T434" s="22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0" t="s">
        <v>138</v>
      </c>
      <c r="AU434" s="230" t="s">
        <v>84</v>
      </c>
      <c r="AV434" s="13" t="s">
        <v>82</v>
      </c>
      <c r="AW434" s="13" t="s">
        <v>35</v>
      </c>
      <c r="AX434" s="13" t="s">
        <v>74</v>
      </c>
      <c r="AY434" s="230" t="s">
        <v>125</v>
      </c>
    </row>
    <row r="435" s="14" customFormat="1">
      <c r="A435" s="14"/>
      <c r="B435" s="231"/>
      <c r="C435" s="232"/>
      <c r="D435" s="214" t="s">
        <v>138</v>
      </c>
      <c r="E435" s="233" t="s">
        <v>19</v>
      </c>
      <c r="F435" s="234" t="s">
        <v>493</v>
      </c>
      <c r="G435" s="232"/>
      <c r="H435" s="235">
        <v>375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1" t="s">
        <v>138</v>
      </c>
      <c r="AU435" s="241" t="s">
        <v>84</v>
      </c>
      <c r="AV435" s="14" t="s">
        <v>84</v>
      </c>
      <c r="AW435" s="14" t="s">
        <v>35</v>
      </c>
      <c r="AX435" s="14" t="s">
        <v>74</v>
      </c>
      <c r="AY435" s="241" t="s">
        <v>125</v>
      </c>
    </row>
    <row r="436" s="13" customFormat="1">
      <c r="A436" s="13"/>
      <c r="B436" s="221"/>
      <c r="C436" s="222"/>
      <c r="D436" s="214" t="s">
        <v>138</v>
      </c>
      <c r="E436" s="223" t="s">
        <v>19</v>
      </c>
      <c r="F436" s="224" t="s">
        <v>247</v>
      </c>
      <c r="G436" s="222"/>
      <c r="H436" s="223" t="s">
        <v>19</v>
      </c>
      <c r="I436" s="225"/>
      <c r="J436" s="222"/>
      <c r="K436" s="222"/>
      <c r="L436" s="226"/>
      <c r="M436" s="227"/>
      <c r="N436" s="228"/>
      <c r="O436" s="228"/>
      <c r="P436" s="228"/>
      <c r="Q436" s="228"/>
      <c r="R436" s="228"/>
      <c r="S436" s="228"/>
      <c r="T436" s="22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0" t="s">
        <v>138</v>
      </c>
      <c r="AU436" s="230" t="s">
        <v>84</v>
      </c>
      <c r="AV436" s="13" t="s">
        <v>82</v>
      </c>
      <c r="AW436" s="13" t="s">
        <v>35</v>
      </c>
      <c r="AX436" s="13" t="s">
        <v>74</v>
      </c>
      <c r="AY436" s="230" t="s">
        <v>125</v>
      </c>
    </row>
    <row r="437" s="14" customFormat="1">
      <c r="A437" s="14"/>
      <c r="B437" s="231"/>
      <c r="C437" s="232"/>
      <c r="D437" s="214" t="s">
        <v>138</v>
      </c>
      <c r="E437" s="233" t="s">
        <v>19</v>
      </c>
      <c r="F437" s="234" t="s">
        <v>494</v>
      </c>
      <c r="G437" s="232"/>
      <c r="H437" s="235">
        <v>270</v>
      </c>
      <c r="I437" s="236"/>
      <c r="J437" s="232"/>
      <c r="K437" s="232"/>
      <c r="L437" s="237"/>
      <c r="M437" s="238"/>
      <c r="N437" s="239"/>
      <c r="O437" s="239"/>
      <c r="P437" s="239"/>
      <c r="Q437" s="239"/>
      <c r="R437" s="239"/>
      <c r="S437" s="239"/>
      <c r="T437" s="24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1" t="s">
        <v>138</v>
      </c>
      <c r="AU437" s="241" t="s">
        <v>84</v>
      </c>
      <c r="AV437" s="14" t="s">
        <v>84</v>
      </c>
      <c r="AW437" s="14" t="s">
        <v>35</v>
      </c>
      <c r="AX437" s="14" t="s">
        <v>74</v>
      </c>
      <c r="AY437" s="241" t="s">
        <v>125</v>
      </c>
    </row>
    <row r="438" s="13" customFormat="1">
      <c r="A438" s="13"/>
      <c r="B438" s="221"/>
      <c r="C438" s="222"/>
      <c r="D438" s="214" t="s">
        <v>138</v>
      </c>
      <c r="E438" s="223" t="s">
        <v>19</v>
      </c>
      <c r="F438" s="224" t="s">
        <v>266</v>
      </c>
      <c r="G438" s="222"/>
      <c r="H438" s="223" t="s">
        <v>19</v>
      </c>
      <c r="I438" s="225"/>
      <c r="J438" s="222"/>
      <c r="K438" s="222"/>
      <c r="L438" s="226"/>
      <c r="M438" s="227"/>
      <c r="N438" s="228"/>
      <c r="O438" s="228"/>
      <c r="P438" s="228"/>
      <c r="Q438" s="228"/>
      <c r="R438" s="228"/>
      <c r="S438" s="228"/>
      <c r="T438" s="22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0" t="s">
        <v>138</v>
      </c>
      <c r="AU438" s="230" t="s">
        <v>84</v>
      </c>
      <c r="AV438" s="13" t="s">
        <v>82</v>
      </c>
      <c r="AW438" s="13" t="s">
        <v>35</v>
      </c>
      <c r="AX438" s="13" t="s">
        <v>74</v>
      </c>
      <c r="AY438" s="230" t="s">
        <v>125</v>
      </c>
    </row>
    <row r="439" s="14" customFormat="1">
      <c r="A439" s="14"/>
      <c r="B439" s="231"/>
      <c r="C439" s="232"/>
      <c r="D439" s="214" t="s">
        <v>138</v>
      </c>
      <c r="E439" s="233" t="s">
        <v>19</v>
      </c>
      <c r="F439" s="234" t="s">
        <v>147</v>
      </c>
      <c r="G439" s="232"/>
      <c r="H439" s="235">
        <v>335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1" t="s">
        <v>138</v>
      </c>
      <c r="AU439" s="241" t="s">
        <v>84</v>
      </c>
      <c r="AV439" s="14" t="s">
        <v>84</v>
      </c>
      <c r="AW439" s="14" t="s">
        <v>35</v>
      </c>
      <c r="AX439" s="14" t="s">
        <v>74</v>
      </c>
      <c r="AY439" s="241" t="s">
        <v>125</v>
      </c>
    </row>
    <row r="440" s="13" customFormat="1">
      <c r="A440" s="13"/>
      <c r="B440" s="221"/>
      <c r="C440" s="222"/>
      <c r="D440" s="214" t="s">
        <v>138</v>
      </c>
      <c r="E440" s="223" t="s">
        <v>19</v>
      </c>
      <c r="F440" s="224" t="s">
        <v>251</v>
      </c>
      <c r="G440" s="222"/>
      <c r="H440" s="223" t="s">
        <v>19</v>
      </c>
      <c r="I440" s="225"/>
      <c r="J440" s="222"/>
      <c r="K440" s="222"/>
      <c r="L440" s="226"/>
      <c r="M440" s="227"/>
      <c r="N440" s="228"/>
      <c r="O440" s="228"/>
      <c r="P440" s="228"/>
      <c r="Q440" s="228"/>
      <c r="R440" s="228"/>
      <c r="S440" s="228"/>
      <c r="T440" s="22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0" t="s">
        <v>138</v>
      </c>
      <c r="AU440" s="230" t="s">
        <v>84</v>
      </c>
      <c r="AV440" s="13" t="s">
        <v>82</v>
      </c>
      <c r="AW440" s="13" t="s">
        <v>35</v>
      </c>
      <c r="AX440" s="13" t="s">
        <v>74</v>
      </c>
      <c r="AY440" s="230" t="s">
        <v>125</v>
      </c>
    </row>
    <row r="441" s="14" customFormat="1">
      <c r="A441" s="14"/>
      <c r="B441" s="231"/>
      <c r="C441" s="232"/>
      <c r="D441" s="214" t="s">
        <v>138</v>
      </c>
      <c r="E441" s="233" t="s">
        <v>19</v>
      </c>
      <c r="F441" s="234" t="s">
        <v>495</v>
      </c>
      <c r="G441" s="232"/>
      <c r="H441" s="235">
        <v>250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1" t="s">
        <v>138</v>
      </c>
      <c r="AU441" s="241" t="s">
        <v>84</v>
      </c>
      <c r="AV441" s="14" t="s">
        <v>84</v>
      </c>
      <c r="AW441" s="14" t="s">
        <v>35</v>
      </c>
      <c r="AX441" s="14" t="s">
        <v>74</v>
      </c>
      <c r="AY441" s="241" t="s">
        <v>125</v>
      </c>
    </row>
    <row r="442" s="15" customFormat="1">
      <c r="A442" s="15"/>
      <c r="B442" s="242"/>
      <c r="C442" s="243"/>
      <c r="D442" s="214" t="s">
        <v>138</v>
      </c>
      <c r="E442" s="244" t="s">
        <v>19</v>
      </c>
      <c r="F442" s="245" t="s">
        <v>253</v>
      </c>
      <c r="G442" s="243"/>
      <c r="H442" s="246">
        <v>1230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2" t="s">
        <v>138</v>
      </c>
      <c r="AU442" s="252" t="s">
        <v>84</v>
      </c>
      <c r="AV442" s="15" t="s">
        <v>132</v>
      </c>
      <c r="AW442" s="15" t="s">
        <v>35</v>
      </c>
      <c r="AX442" s="15" t="s">
        <v>82</v>
      </c>
      <c r="AY442" s="252" t="s">
        <v>125</v>
      </c>
    </row>
    <row r="443" s="2" customFormat="1" ht="16.5" customHeight="1">
      <c r="A443" s="39"/>
      <c r="B443" s="40"/>
      <c r="C443" s="201" t="s">
        <v>496</v>
      </c>
      <c r="D443" s="201" t="s">
        <v>127</v>
      </c>
      <c r="E443" s="202" t="s">
        <v>497</v>
      </c>
      <c r="F443" s="203" t="s">
        <v>498</v>
      </c>
      <c r="G443" s="204" t="s">
        <v>130</v>
      </c>
      <c r="H443" s="205">
        <v>952</v>
      </c>
      <c r="I443" s="206"/>
      <c r="J443" s="207">
        <f>ROUND(I443*H443,2)</f>
        <v>0</v>
      </c>
      <c r="K443" s="203" t="s">
        <v>131</v>
      </c>
      <c r="L443" s="45"/>
      <c r="M443" s="208" t="s">
        <v>19</v>
      </c>
      <c r="N443" s="209" t="s">
        <v>45</v>
      </c>
      <c r="O443" s="85"/>
      <c r="P443" s="210">
        <f>O443*H443</f>
        <v>0</v>
      </c>
      <c r="Q443" s="210">
        <v>0</v>
      </c>
      <c r="R443" s="210">
        <f>Q443*H443</f>
        <v>0</v>
      </c>
      <c r="S443" s="210">
        <v>0</v>
      </c>
      <c r="T443" s="21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2" t="s">
        <v>132</v>
      </c>
      <c r="AT443" s="212" t="s">
        <v>127</v>
      </c>
      <c r="AU443" s="212" t="s">
        <v>84</v>
      </c>
      <c r="AY443" s="18" t="s">
        <v>125</v>
      </c>
      <c r="BE443" s="213">
        <f>IF(N443="základní",J443,0)</f>
        <v>0</v>
      </c>
      <c r="BF443" s="213">
        <f>IF(N443="snížená",J443,0)</f>
        <v>0</v>
      </c>
      <c r="BG443" s="213">
        <f>IF(N443="zákl. přenesená",J443,0)</f>
        <v>0</v>
      </c>
      <c r="BH443" s="213">
        <f>IF(N443="sníž. přenesená",J443,0)</f>
        <v>0</v>
      </c>
      <c r="BI443" s="213">
        <f>IF(N443="nulová",J443,0)</f>
        <v>0</v>
      </c>
      <c r="BJ443" s="18" t="s">
        <v>82</v>
      </c>
      <c r="BK443" s="213">
        <f>ROUND(I443*H443,2)</f>
        <v>0</v>
      </c>
      <c r="BL443" s="18" t="s">
        <v>132</v>
      </c>
      <c r="BM443" s="212" t="s">
        <v>499</v>
      </c>
    </row>
    <row r="444" s="2" customFormat="1">
      <c r="A444" s="39"/>
      <c r="B444" s="40"/>
      <c r="C444" s="41"/>
      <c r="D444" s="214" t="s">
        <v>134</v>
      </c>
      <c r="E444" s="41"/>
      <c r="F444" s="215" t="s">
        <v>500</v>
      </c>
      <c r="G444" s="41"/>
      <c r="H444" s="41"/>
      <c r="I444" s="216"/>
      <c r="J444" s="41"/>
      <c r="K444" s="41"/>
      <c r="L444" s="45"/>
      <c r="M444" s="217"/>
      <c r="N444" s="218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134</v>
      </c>
      <c r="AU444" s="18" t="s">
        <v>84</v>
      </c>
    </row>
    <row r="445" s="2" customFormat="1">
      <c r="A445" s="39"/>
      <c r="B445" s="40"/>
      <c r="C445" s="41"/>
      <c r="D445" s="219" t="s">
        <v>136</v>
      </c>
      <c r="E445" s="41"/>
      <c r="F445" s="220" t="s">
        <v>501</v>
      </c>
      <c r="G445" s="41"/>
      <c r="H445" s="41"/>
      <c r="I445" s="216"/>
      <c r="J445" s="41"/>
      <c r="K445" s="41"/>
      <c r="L445" s="45"/>
      <c r="M445" s="217"/>
      <c r="N445" s="218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136</v>
      </c>
      <c r="AU445" s="18" t="s">
        <v>84</v>
      </c>
    </row>
    <row r="446" s="13" customFormat="1">
      <c r="A446" s="13"/>
      <c r="B446" s="221"/>
      <c r="C446" s="222"/>
      <c r="D446" s="214" t="s">
        <v>138</v>
      </c>
      <c r="E446" s="223" t="s">
        <v>19</v>
      </c>
      <c r="F446" s="224" t="s">
        <v>139</v>
      </c>
      <c r="G446" s="222"/>
      <c r="H446" s="223" t="s">
        <v>19</v>
      </c>
      <c r="I446" s="225"/>
      <c r="J446" s="222"/>
      <c r="K446" s="222"/>
      <c r="L446" s="226"/>
      <c r="M446" s="227"/>
      <c r="N446" s="228"/>
      <c r="O446" s="228"/>
      <c r="P446" s="228"/>
      <c r="Q446" s="228"/>
      <c r="R446" s="228"/>
      <c r="S446" s="228"/>
      <c r="T446" s="22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0" t="s">
        <v>138</v>
      </c>
      <c r="AU446" s="230" t="s">
        <v>84</v>
      </c>
      <c r="AV446" s="13" t="s">
        <v>82</v>
      </c>
      <c r="AW446" s="13" t="s">
        <v>35</v>
      </c>
      <c r="AX446" s="13" t="s">
        <v>74</v>
      </c>
      <c r="AY446" s="230" t="s">
        <v>125</v>
      </c>
    </row>
    <row r="447" s="13" customFormat="1">
      <c r="A447" s="13"/>
      <c r="B447" s="221"/>
      <c r="C447" s="222"/>
      <c r="D447" s="214" t="s">
        <v>138</v>
      </c>
      <c r="E447" s="223" t="s">
        <v>19</v>
      </c>
      <c r="F447" s="224" t="s">
        <v>502</v>
      </c>
      <c r="G447" s="222"/>
      <c r="H447" s="223" t="s">
        <v>19</v>
      </c>
      <c r="I447" s="225"/>
      <c r="J447" s="222"/>
      <c r="K447" s="222"/>
      <c r="L447" s="226"/>
      <c r="M447" s="227"/>
      <c r="N447" s="228"/>
      <c r="O447" s="228"/>
      <c r="P447" s="228"/>
      <c r="Q447" s="228"/>
      <c r="R447" s="228"/>
      <c r="S447" s="228"/>
      <c r="T447" s="22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0" t="s">
        <v>138</v>
      </c>
      <c r="AU447" s="230" t="s">
        <v>84</v>
      </c>
      <c r="AV447" s="13" t="s">
        <v>82</v>
      </c>
      <c r="AW447" s="13" t="s">
        <v>35</v>
      </c>
      <c r="AX447" s="13" t="s">
        <v>74</v>
      </c>
      <c r="AY447" s="230" t="s">
        <v>125</v>
      </c>
    </row>
    <row r="448" s="14" customFormat="1">
      <c r="A448" s="14"/>
      <c r="B448" s="231"/>
      <c r="C448" s="232"/>
      <c r="D448" s="214" t="s">
        <v>138</v>
      </c>
      <c r="E448" s="233" t="s">
        <v>19</v>
      </c>
      <c r="F448" s="234" t="s">
        <v>503</v>
      </c>
      <c r="G448" s="232"/>
      <c r="H448" s="235">
        <v>333.5</v>
      </c>
      <c r="I448" s="236"/>
      <c r="J448" s="232"/>
      <c r="K448" s="232"/>
      <c r="L448" s="237"/>
      <c r="M448" s="238"/>
      <c r="N448" s="239"/>
      <c r="O448" s="239"/>
      <c r="P448" s="239"/>
      <c r="Q448" s="239"/>
      <c r="R448" s="239"/>
      <c r="S448" s="239"/>
      <c r="T448" s="24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1" t="s">
        <v>138</v>
      </c>
      <c r="AU448" s="241" t="s">
        <v>84</v>
      </c>
      <c r="AV448" s="14" t="s">
        <v>84</v>
      </c>
      <c r="AW448" s="14" t="s">
        <v>35</v>
      </c>
      <c r="AX448" s="14" t="s">
        <v>74</v>
      </c>
      <c r="AY448" s="241" t="s">
        <v>125</v>
      </c>
    </row>
    <row r="449" s="13" customFormat="1">
      <c r="A449" s="13"/>
      <c r="B449" s="221"/>
      <c r="C449" s="222"/>
      <c r="D449" s="214" t="s">
        <v>138</v>
      </c>
      <c r="E449" s="223" t="s">
        <v>19</v>
      </c>
      <c r="F449" s="224" t="s">
        <v>245</v>
      </c>
      <c r="G449" s="222"/>
      <c r="H449" s="223" t="s">
        <v>19</v>
      </c>
      <c r="I449" s="225"/>
      <c r="J449" s="222"/>
      <c r="K449" s="222"/>
      <c r="L449" s="226"/>
      <c r="M449" s="227"/>
      <c r="N449" s="228"/>
      <c r="O449" s="228"/>
      <c r="P449" s="228"/>
      <c r="Q449" s="228"/>
      <c r="R449" s="228"/>
      <c r="S449" s="228"/>
      <c r="T449" s="22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0" t="s">
        <v>138</v>
      </c>
      <c r="AU449" s="230" t="s">
        <v>84</v>
      </c>
      <c r="AV449" s="13" t="s">
        <v>82</v>
      </c>
      <c r="AW449" s="13" t="s">
        <v>35</v>
      </c>
      <c r="AX449" s="13" t="s">
        <v>74</v>
      </c>
      <c r="AY449" s="230" t="s">
        <v>125</v>
      </c>
    </row>
    <row r="450" s="14" customFormat="1">
      <c r="A450" s="14"/>
      <c r="B450" s="231"/>
      <c r="C450" s="232"/>
      <c r="D450" s="214" t="s">
        <v>138</v>
      </c>
      <c r="E450" s="233" t="s">
        <v>19</v>
      </c>
      <c r="F450" s="234" t="s">
        <v>504</v>
      </c>
      <c r="G450" s="232"/>
      <c r="H450" s="235">
        <v>231.5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1" t="s">
        <v>138</v>
      </c>
      <c r="AU450" s="241" t="s">
        <v>84</v>
      </c>
      <c r="AV450" s="14" t="s">
        <v>84</v>
      </c>
      <c r="AW450" s="14" t="s">
        <v>35</v>
      </c>
      <c r="AX450" s="14" t="s">
        <v>74</v>
      </c>
      <c r="AY450" s="241" t="s">
        <v>125</v>
      </c>
    </row>
    <row r="451" s="13" customFormat="1">
      <c r="A451" s="13"/>
      <c r="B451" s="221"/>
      <c r="C451" s="222"/>
      <c r="D451" s="214" t="s">
        <v>138</v>
      </c>
      <c r="E451" s="223" t="s">
        <v>19</v>
      </c>
      <c r="F451" s="224" t="s">
        <v>264</v>
      </c>
      <c r="G451" s="222"/>
      <c r="H451" s="223" t="s">
        <v>19</v>
      </c>
      <c r="I451" s="225"/>
      <c r="J451" s="222"/>
      <c r="K451" s="222"/>
      <c r="L451" s="226"/>
      <c r="M451" s="227"/>
      <c r="N451" s="228"/>
      <c r="O451" s="228"/>
      <c r="P451" s="228"/>
      <c r="Q451" s="228"/>
      <c r="R451" s="228"/>
      <c r="S451" s="228"/>
      <c r="T451" s="22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0" t="s">
        <v>138</v>
      </c>
      <c r="AU451" s="230" t="s">
        <v>84</v>
      </c>
      <c r="AV451" s="13" t="s">
        <v>82</v>
      </c>
      <c r="AW451" s="13" t="s">
        <v>35</v>
      </c>
      <c r="AX451" s="13" t="s">
        <v>74</v>
      </c>
      <c r="AY451" s="230" t="s">
        <v>125</v>
      </c>
    </row>
    <row r="452" s="14" customFormat="1">
      <c r="A452" s="14"/>
      <c r="B452" s="231"/>
      <c r="C452" s="232"/>
      <c r="D452" s="214" t="s">
        <v>138</v>
      </c>
      <c r="E452" s="233" t="s">
        <v>19</v>
      </c>
      <c r="F452" s="234" t="s">
        <v>505</v>
      </c>
      <c r="G452" s="232"/>
      <c r="H452" s="235">
        <v>210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1" t="s">
        <v>138</v>
      </c>
      <c r="AU452" s="241" t="s">
        <v>84</v>
      </c>
      <c r="AV452" s="14" t="s">
        <v>84</v>
      </c>
      <c r="AW452" s="14" t="s">
        <v>35</v>
      </c>
      <c r="AX452" s="14" t="s">
        <v>74</v>
      </c>
      <c r="AY452" s="241" t="s">
        <v>125</v>
      </c>
    </row>
    <row r="453" s="13" customFormat="1">
      <c r="A453" s="13"/>
      <c r="B453" s="221"/>
      <c r="C453" s="222"/>
      <c r="D453" s="214" t="s">
        <v>138</v>
      </c>
      <c r="E453" s="223" t="s">
        <v>19</v>
      </c>
      <c r="F453" s="224" t="s">
        <v>249</v>
      </c>
      <c r="G453" s="222"/>
      <c r="H453" s="223" t="s">
        <v>19</v>
      </c>
      <c r="I453" s="225"/>
      <c r="J453" s="222"/>
      <c r="K453" s="222"/>
      <c r="L453" s="226"/>
      <c r="M453" s="227"/>
      <c r="N453" s="228"/>
      <c r="O453" s="228"/>
      <c r="P453" s="228"/>
      <c r="Q453" s="228"/>
      <c r="R453" s="228"/>
      <c r="S453" s="228"/>
      <c r="T453" s="22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0" t="s">
        <v>138</v>
      </c>
      <c r="AU453" s="230" t="s">
        <v>84</v>
      </c>
      <c r="AV453" s="13" t="s">
        <v>82</v>
      </c>
      <c r="AW453" s="13" t="s">
        <v>35</v>
      </c>
      <c r="AX453" s="13" t="s">
        <v>74</v>
      </c>
      <c r="AY453" s="230" t="s">
        <v>125</v>
      </c>
    </row>
    <row r="454" s="14" customFormat="1">
      <c r="A454" s="14"/>
      <c r="B454" s="231"/>
      <c r="C454" s="232"/>
      <c r="D454" s="214" t="s">
        <v>138</v>
      </c>
      <c r="E454" s="233" t="s">
        <v>19</v>
      </c>
      <c r="F454" s="234" t="s">
        <v>506</v>
      </c>
      <c r="G454" s="232"/>
      <c r="H454" s="235">
        <v>177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1" t="s">
        <v>138</v>
      </c>
      <c r="AU454" s="241" t="s">
        <v>84</v>
      </c>
      <c r="AV454" s="14" t="s">
        <v>84</v>
      </c>
      <c r="AW454" s="14" t="s">
        <v>35</v>
      </c>
      <c r="AX454" s="14" t="s">
        <v>74</v>
      </c>
      <c r="AY454" s="241" t="s">
        <v>125</v>
      </c>
    </row>
    <row r="455" s="15" customFormat="1">
      <c r="A455" s="15"/>
      <c r="B455" s="242"/>
      <c r="C455" s="243"/>
      <c r="D455" s="214" t="s">
        <v>138</v>
      </c>
      <c r="E455" s="244" t="s">
        <v>19</v>
      </c>
      <c r="F455" s="245" t="s">
        <v>253</v>
      </c>
      <c r="G455" s="243"/>
      <c r="H455" s="246">
        <v>952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2" t="s">
        <v>138</v>
      </c>
      <c r="AU455" s="252" t="s">
        <v>84</v>
      </c>
      <c r="AV455" s="15" t="s">
        <v>132</v>
      </c>
      <c r="AW455" s="15" t="s">
        <v>35</v>
      </c>
      <c r="AX455" s="15" t="s">
        <v>82</v>
      </c>
      <c r="AY455" s="252" t="s">
        <v>125</v>
      </c>
    </row>
    <row r="456" s="2" customFormat="1" ht="16.5" customHeight="1">
      <c r="A456" s="39"/>
      <c r="B456" s="40"/>
      <c r="C456" s="201" t="s">
        <v>507</v>
      </c>
      <c r="D456" s="201" t="s">
        <v>127</v>
      </c>
      <c r="E456" s="202" t="s">
        <v>508</v>
      </c>
      <c r="F456" s="203" t="s">
        <v>509</v>
      </c>
      <c r="G456" s="204" t="s">
        <v>130</v>
      </c>
      <c r="H456" s="205">
        <v>851</v>
      </c>
      <c r="I456" s="206"/>
      <c r="J456" s="207">
        <f>ROUND(I456*H456,2)</f>
        <v>0</v>
      </c>
      <c r="K456" s="203" t="s">
        <v>131</v>
      </c>
      <c r="L456" s="45"/>
      <c r="M456" s="208" t="s">
        <v>19</v>
      </c>
      <c r="N456" s="209" t="s">
        <v>45</v>
      </c>
      <c r="O456" s="85"/>
      <c r="P456" s="210">
        <f>O456*H456</f>
        <v>0</v>
      </c>
      <c r="Q456" s="210">
        <v>0</v>
      </c>
      <c r="R456" s="210">
        <f>Q456*H456</f>
        <v>0</v>
      </c>
      <c r="S456" s="210">
        <v>0</v>
      </c>
      <c r="T456" s="21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2" t="s">
        <v>132</v>
      </c>
      <c r="AT456" s="212" t="s">
        <v>127</v>
      </c>
      <c r="AU456" s="212" t="s">
        <v>84</v>
      </c>
      <c r="AY456" s="18" t="s">
        <v>125</v>
      </c>
      <c r="BE456" s="213">
        <f>IF(N456="základní",J456,0)</f>
        <v>0</v>
      </c>
      <c r="BF456" s="213">
        <f>IF(N456="snížená",J456,0)</f>
        <v>0</v>
      </c>
      <c r="BG456" s="213">
        <f>IF(N456="zákl. přenesená",J456,0)</f>
        <v>0</v>
      </c>
      <c r="BH456" s="213">
        <f>IF(N456="sníž. přenesená",J456,0)</f>
        <v>0</v>
      </c>
      <c r="BI456" s="213">
        <f>IF(N456="nulová",J456,0)</f>
        <v>0</v>
      </c>
      <c r="BJ456" s="18" t="s">
        <v>82</v>
      </c>
      <c r="BK456" s="213">
        <f>ROUND(I456*H456,2)</f>
        <v>0</v>
      </c>
      <c r="BL456" s="18" t="s">
        <v>132</v>
      </c>
      <c r="BM456" s="212" t="s">
        <v>510</v>
      </c>
    </row>
    <row r="457" s="2" customFormat="1">
      <c r="A457" s="39"/>
      <c r="B457" s="40"/>
      <c r="C457" s="41"/>
      <c r="D457" s="214" t="s">
        <v>134</v>
      </c>
      <c r="E457" s="41"/>
      <c r="F457" s="215" t="s">
        <v>511</v>
      </c>
      <c r="G457" s="41"/>
      <c r="H457" s="41"/>
      <c r="I457" s="216"/>
      <c r="J457" s="41"/>
      <c r="K457" s="41"/>
      <c r="L457" s="45"/>
      <c r="M457" s="217"/>
      <c r="N457" s="218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134</v>
      </c>
      <c r="AU457" s="18" t="s">
        <v>84</v>
      </c>
    </row>
    <row r="458" s="2" customFormat="1">
      <c r="A458" s="39"/>
      <c r="B458" s="40"/>
      <c r="C458" s="41"/>
      <c r="D458" s="219" t="s">
        <v>136</v>
      </c>
      <c r="E458" s="41"/>
      <c r="F458" s="220" t="s">
        <v>512</v>
      </c>
      <c r="G458" s="41"/>
      <c r="H458" s="41"/>
      <c r="I458" s="216"/>
      <c r="J458" s="41"/>
      <c r="K458" s="41"/>
      <c r="L458" s="45"/>
      <c r="M458" s="217"/>
      <c r="N458" s="218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136</v>
      </c>
      <c r="AU458" s="18" t="s">
        <v>84</v>
      </c>
    </row>
    <row r="459" s="13" customFormat="1">
      <c r="A459" s="13"/>
      <c r="B459" s="221"/>
      <c r="C459" s="222"/>
      <c r="D459" s="214" t="s">
        <v>138</v>
      </c>
      <c r="E459" s="223" t="s">
        <v>19</v>
      </c>
      <c r="F459" s="224" t="s">
        <v>139</v>
      </c>
      <c r="G459" s="222"/>
      <c r="H459" s="223" t="s">
        <v>19</v>
      </c>
      <c r="I459" s="225"/>
      <c r="J459" s="222"/>
      <c r="K459" s="222"/>
      <c r="L459" s="226"/>
      <c r="M459" s="227"/>
      <c r="N459" s="228"/>
      <c r="O459" s="228"/>
      <c r="P459" s="228"/>
      <c r="Q459" s="228"/>
      <c r="R459" s="228"/>
      <c r="S459" s="228"/>
      <c r="T459" s="22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0" t="s">
        <v>138</v>
      </c>
      <c r="AU459" s="230" t="s">
        <v>84</v>
      </c>
      <c r="AV459" s="13" t="s">
        <v>82</v>
      </c>
      <c r="AW459" s="13" t="s">
        <v>35</v>
      </c>
      <c r="AX459" s="13" t="s">
        <v>74</v>
      </c>
      <c r="AY459" s="230" t="s">
        <v>125</v>
      </c>
    </row>
    <row r="460" s="13" customFormat="1">
      <c r="A460" s="13"/>
      <c r="B460" s="221"/>
      <c r="C460" s="222"/>
      <c r="D460" s="214" t="s">
        <v>138</v>
      </c>
      <c r="E460" s="223" t="s">
        <v>19</v>
      </c>
      <c r="F460" s="224" t="s">
        <v>513</v>
      </c>
      <c r="G460" s="222"/>
      <c r="H460" s="223" t="s">
        <v>19</v>
      </c>
      <c r="I460" s="225"/>
      <c r="J460" s="222"/>
      <c r="K460" s="222"/>
      <c r="L460" s="226"/>
      <c r="M460" s="227"/>
      <c r="N460" s="228"/>
      <c r="O460" s="228"/>
      <c r="P460" s="228"/>
      <c r="Q460" s="228"/>
      <c r="R460" s="228"/>
      <c r="S460" s="228"/>
      <c r="T460" s="22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0" t="s">
        <v>138</v>
      </c>
      <c r="AU460" s="230" t="s">
        <v>84</v>
      </c>
      <c r="AV460" s="13" t="s">
        <v>82</v>
      </c>
      <c r="AW460" s="13" t="s">
        <v>35</v>
      </c>
      <c r="AX460" s="13" t="s">
        <v>74</v>
      </c>
      <c r="AY460" s="230" t="s">
        <v>125</v>
      </c>
    </row>
    <row r="461" s="14" customFormat="1">
      <c r="A461" s="14"/>
      <c r="B461" s="231"/>
      <c r="C461" s="232"/>
      <c r="D461" s="214" t="s">
        <v>138</v>
      </c>
      <c r="E461" s="233" t="s">
        <v>19</v>
      </c>
      <c r="F461" s="234" t="s">
        <v>514</v>
      </c>
      <c r="G461" s="232"/>
      <c r="H461" s="235">
        <v>236.5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1" t="s">
        <v>138</v>
      </c>
      <c r="AU461" s="241" t="s">
        <v>84</v>
      </c>
      <c r="AV461" s="14" t="s">
        <v>84</v>
      </c>
      <c r="AW461" s="14" t="s">
        <v>35</v>
      </c>
      <c r="AX461" s="14" t="s">
        <v>74</v>
      </c>
      <c r="AY461" s="241" t="s">
        <v>125</v>
      </c>
    </row>
    <row r="462" s="13" customFormat="1">
      <c r="A462" s="13"/>
      <c r="B462" s="221"/>
      <c r="C462" s="222"/>
      <c r="D462" s="214" t="s">
        <v>138</v>
      </c>
      <c r="E462" s="223" t="s">
        <v>19</v>
      </c>
      <c r="F462" s="224" t="s">
        <v>515</v>
      </c>
      <c r="G462" s="222"/>
      <c r="H462" s="223" t="s">
        <v>19</v>
      </c>
      <c r="I462" s="225"/>
      <c r="J462" s="222"/>
      <c r="K462" s="222"/>
      <c r="L462" s="226"/>
      <c r="M462" s="227"/>
      <c r="N462" s="228"/>
      <c r="O462" s="228"/>
      <c r="P462" s="228"/>
      <c r="Q462" s="228"/>
      <c r="R462" s="228"/>
      <c r="S462" s="228"/>
      <c r="T462" s="22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0" t="s">
        <v>138</v>
      </c>
      <c r="AU462" s="230" t="s">
        <v>84</v>
      </c>
      <c r="AV462" s="13" t="s">
        <v>82</v>
      </c>
      <c r="AW462" s="13" t="s">
        <v>35</v>
      </c>
      <c r="AX462" s="13" t="s">
        <v>74</v>
      </c>
      <c r="AY462" s="230" t="s">
        <v>125</v>
      </c>
    </row>
    <row r="463" s="14" customFormat="1">
      <c r="A463" s="14"/>
      <c r="B463" s="231"/>
      <c r="C463" s="232"/>
      <c r="D463" s="214" t="s">
        <v>138</v>
      </c>
      <c r="E463" s="233" t="s">
        <v>19</v>
      </c>
      <c r="F463" s="234" t="s">
        <v>516</v>
      </c>
      <c r="G463" s="232"/>
      <c r="H463" s="235">
        <v>159.5</v>
      </c>
      <c r="I463" s="236"/>
      <c r="J463" s="232"/>
      <c r="K463" s="232"/>
      <c r="L463" s="237"/>
      <c r="M463" s="238"/>
      <c r="N463" s="239"/>
      <c r="O463" s="239"/>
      <c r="P463" s="239"/>
      <c r="Q463" s="239"/>
      <c r="R463" s="239"/>
      <c r="S463" s="239"/>
      <c r="T463" s="24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1" t="s">
        <v>138</v>
      </c>
      <c r="AU463" s="241" t="s">
        <v>84</v>
      </c>
      <c r="AV463" s="14" t="s">
        <v>84</v>
      </c>
      <c r="AW463" s="14" t="s">
        <v>35</v>
      </c>
      <c r="AX463" s="14" t="s">
        <v>74</v>
      </c>
      <c r="AY463" s="241" t="s">
        <v>125</v>
      </c>
    </row>
    <row r="464" s="13" customFormat="1">
      <c r="A464" s="13"/>
      <c r="B464" s="221"/>
      <c r="C464" s="222"/>
      <c r="D464" s="214" t="s">
        <v>138</v>
      </c>
      <c r="E464" s="223" t="s">
        <v>19</v>
      </c>
      <c r="F464" s="224" t="s">
        <v>517</v>
      </c>
      <c r="G464" s="222"/>
      <c r="H464" s="223" t="s">
        <v>19</v>
      </c>
      <c r="I464" s="225"/>
      <c r="J464" s="222"/>
      <c r="K464" s="222"/>
      <c r="L464" s="226"/>
      <c r="M464" s="227"/>
      <c r="N464" s="228"/>
      <c r="O464" s="228"/>
      <c r="P464" s="228"/>
      <c r="Q464" s="228"/>
      <c r="R464" s="228"/>
      <c r="S464" s="228"/>
      <c r="T464" s="22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0" t="s">
        <v>138</v>
      </c>
      <c r="AU464" s="230" t="s">
        <v>84</v>
      </c>
      <c r="AV464" s="13" t="s">
        <v>82</v>
      </c>
      <c r="AW464" s="13" t="s">
        <v>35</v>
      </c>
      <c r="AX464" s="13" t="s">
        <v>74</v>
      </c>
      <c r="AY464" s="230" t="s">
        <v>125</v>
      </c>
    </row>
    <row r="465" s="14" customFormat="1">
      <c r="A465" s="14"/>
      <c r="B465" s="231"/>
      <c r="C465" s="232"/>
      <c r="D465" s="214" t="s">
        <v>138</v>
      </c>
      <c r="E465" s="233" t="s">
        <v>19</v>
      </c>
      <c r="F465" s="234" t="s">
        <v>518</v>
      </c>
      <c r="G465" s="232"/>
      <c r="H465" s="235">
        <v>145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1" t="s">
        <v>138</v>
      </c>
      <c r="AU465" s="241" t="s">
        <v>84</v>
      </c>
      <c r="AV465" s="14" t="s">
        <v>84</v>
      </c>
      <c r="AW465" s="14" t="s">
        <v>35</v>
      </c>
      <c r="AX465" s="14" t="s">
        <v>74</v>
      </c>
      <c r="AY465" s="241" t="s">
        <v>125</v>
      </c>
    </row>
    <row r="466" s="13" customFormat="1">
      <c r="A466" s="13"/>
      <c r="B466" s="221"/>
      <c r="C466" s="222"/>
      <c r="D466" s="214" t="s">
        <v>138</v>
      </c>
      <c r="E466" s="223" t="s">
        <v>19</v>
      </c>
      <c r="F466" s="224" t="s">
        <v>519</v>
      </c>
      <c r="G466" s="222"/>
      <c r="H466" s="223" t="s">
        <v>19</v>
      </c>
      <c r="I466" s="225"/>
      <c r="J466" s="222"/>
      <c r="K466" s="222"/>
      <c r="L466" s="226"/>
      <c r="M466" s="227"/>
      <c r="N466" s="228"/>
      <c r="O466" s="228"/>
      <c r="P466" s="228"/>
      <c r="Q466" s="228"/>
      <c r="R466" s="228"/>
      <c r="S466" s="228"/>
      <c r="T466" s="22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0" t="s">
        <v>138</v>
      </c>
      <c r="AU466" s="230" t="s">
        <v>84</v>
      </c>
      <c r="AV466" s="13" t="s">
        <v>82</v>
      </c>
      <c r="AW466" s="13" t="s">
        <v>35</v>
      </c>
      <c r="AX466" s="13" t="s">
        <v>74</v>
      </c>
      <c r="AY466" s="230" t="s">
        <v>125</v>
      </c>
    </row>
    <row r="467" s="14" customFormat="1">
      <c r="A467" s="14"/>
      <c r="B467" s="231"/>
      <c r="C467" s="232"/>
      <c r="D467" s="214" t="s">
        <v>138</v>
      </c>
      <c r="E467" s="233" t="s">
        <v>19</v>
      </c>
      <c r="F467" s="234" t="s">
        <v>141</v>
      </c>
      <c r="G467" s="232"/>
      <c r="H467" s="235">
        <v>120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1" t="s">
        <v>138</v>
      </c>
      <c r="AU467" s="241" t="s">
        <v>84</v>
      </c>
      <c r="AV467" s="14" t="s">
        <v>84</v>
      </c>
      <c r="AW467" s="14" t="s">
        <v>35</v>
      </c>
      <c r="AX467" s="14" t="s">
        <v>74</v>
      </c>
      <c r="AY467" s="241" t="s">
        <v>125</v>
      </c>
    </row>
    <row r="468" s="13" customFormat="1">
      <c r="A468" s="13"/>
      <c r="B468" s="221"/>
      <c r="C468" s="222"/>
      <c r="D468" s="214" t="s">
        <v>138</v>
      </c>
      <c r="E468" s="223" t="s">
        <v>19</v>
      </c>
      <c r="F468" s="224" t="s">
        <v>520</v>
      </c>
      <c r="G468" s="222"/>
      <c r="H468" s="223" t="s">
        <v>19</v>
      </c>
      <c r="I468" s="225"/>
      <c r="J468" s="222"/>
      <c r="K468" s="222"/>
      <c r="L468" s="226"/>
      <c r="M468" s="227"/>
      <c r="N468" s="228"/>
      <c r="O468" s="228"/>
      <c r="P468" s="228"/>
      <c r="Q468" s="228"/>
      <c r="R468" s="228"/>
      <c r="S468" s="228"/>
      <c r="T468" s="22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0" t="s">
        <v>138</v>
      </c>
      <c r="AU468" s="230" t="s">
        <v>84</v>
      </c>
      <c r="AV468" s="13" t="s">
        <v>82</v>
      </c>
      <c r="AW468" s="13" t="s">
        <v>35</v>
      </c>
      <c r="AX468" s="13" t="s">
        <v>74</v>
      </c>
      <c r="AY468" s="230" t="s">
        <v>125</v>
      </c>
    </row>
    <row r="469" s="14" customFormat="1">
      <c r="A469" s="14"/>
      <c r="B469" s="231"/>
      <c r="C469" s="232"/>
      <c r="D469" s="214" t="s">
        <v>138</v>
      </c>
      <c r="E469" s="233" t="s">
        <v>19</v>
      </c>
      <c r="F469" s="234" t="s">
        <v>521</v>
      </c>
      <c r="G469" s="232"/>
      <c r="H469" s="235">
        <v>190</v>
      </c>
      <c r="I469" s="236"/>
      <c r="J469" s="232"/>
      <c r="K469" s="232"/>
      <c r="L469" s="237"/>
      <c r="M469" s="238"/>
      <c r="N469" s="239"/>
      <c r="O469" s="239"/>
      <c r="P469" s="239"/>
      <c r="Q469" s="239"/>
      <c r="R469" s="239"/>
      <c r="S469" s="239"/>
      <c r="T469" s="24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1" t="s">
        <v>138</v>
      </c>
      <c r="AU469" s="241" t="s">
        <v>84</v>
      </c>
      <c r="AV469" s="14" t="s">
        <v>84</v>
      </c>
      <c r="AW469" s="14" t="s">
        <v>35</v>
      </c>
      <c r="AX469" s="14" t="s">
        <v>74</v>
      </c>
      <c r="AY469" s="241" t="s">
        <v>125</v>
      </c>
    </row>
    <row r="470" s="15" customFormat="1">
      <c r="A470" s="15"/>
      <c r="B470" s="242"/>
      <c r="C470" s="243"/>
      <c r="D470" s="214" t="s">
        <v>138</v>
      </c>
      <c r="E470" s="244" t="s">
        <v>19</v>
      </c>
      <c r="F470" s="245" t="s">
        <v>253</v>
      </c>
      <c r="G470" s="243"/>
      <c r="H470" s="246">
        <v>851</v>
      </c>
      <c r="I470" s="247"/>
      <c r="J470" s="243"/>
      <c r="K470" s="243"/>
      <c r="L470" s="248"/>
      <c r="M470" s="249"/>
      <c r="N470" s="250"/>
      <c r="O470" s="250"/>
      <c r="P470" s="250"/>
      <c r="Q470" s="250"/>
      <c r="R470" s="250"/>
      <c r="S470" s="250"/>
      <c r="T470" s="251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2" t="s">
        <v>138</v>
      </c>
      <c r="AU470" s="252" t="s">
        <v>84</v>
      </c>
      <c r="AV470" s="15" t="s">
        <v>132</v>
      </c>
      <c r="AW470" s="15" t="s">
        <v>35</v>
      </c>
      <c r="AX470" s="15" t="s">
        <v>82</v>
      </c>
      <c r="AY470" s="252" t="s">
        <v>125</v>
      </c>
    </row>
    <row r="471" s="2" customFormat="1" ht="16.5" customHeight="1">
      <c r="A471" s="39"/>
      <c r="B471" s="40"/>
      <c r="C471" s="201" t="s">
        <v>522</v>
      </c>
      <c r="D471" s="201" t="s">
        <v>127</v>
      </c>
      <c r="E471" s="202" t="s">
        <v>523</v>
      </c>
      <c r="F471" s="203" t="s">
        <v>524</v>
      </c>
      <c r="G471" s="204" t="s">
        <v>158</v>
      </c>
      <c r="H471" s="205">
        <v>8</v>
      </c>
      <c r="I471" s="206"/>
      <c r="J471" s="207">
        <f>ROUND(I471*H471,2)</f>
        <v>0</v>
      </c>
      <c r="K471" s="203" t="s">
        <v>131</v>
      </c>
      <c r="L471" s="45"/>
      <c r="M471" s="208" t="s">
        <v>19</v>
      </c>
      <c r="N471" s="209" t="s">
        <v>45</v>
      </c>
      <c r="O471" s="85"/>
      <c r="P471" s="210">
        <f>O471*H471</f>
        <v>0</v>
      </c>
      <c r="Q471" s="210">
        <v>0</v>
      </c>
      <c r="R471" s="210">
        <f>Q471*H471</f>
        <v>0</v>
      </c>
      <c r="S471" s="210">
        <v>0</v>
      </c>
      <c r="T471" s="21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2" t="s">
        <v>132</v>
      </c>
      <c r="AT471" s="212" t="s">
        <v>127</v>
      </c>
      <c r="AU471" s="212" t="s">
        <v>84</v>
      </c>
      <c r="AY471" s="18" t="s">
        <v>125</v>
      </c>
      <c r="BE471" s="213">
        <f>IF(N471="základní",J471,0)</f>
        <v>0</v>
      </c>
      <c r="BF471" s="213">
        <f>IF(N471="snížená",J471,0)</f>
        <v>0</v>
      </c>
      <c r="BG471" s="213">
        <f>IF(N471="zákl. přenesená",J471,0)</f>
        <v>0</v>
      </c>
      <c r="BH471" s="213">
        <f>IF(N471="sníž. přenesená",J471,0)</f>
        <v>0</v>
      </c>
      <c r="BI471" s="213">
        <f>IF(N471="nulová",J471,0)</f>
        <v>0</v>
      </c>
      <c r="BJ471" s="18" t="s">
        <v>82</v>
      </c>
      <c r="BK471" s="213">
        <f>ROUND(I471*H471,2)</f>
        <v>0</v>
      </c>
      <c r="BL471" s="18" t="s">
        <v>132</v>
      </c>
      <c r="BM471" s="212" t="s">
        <v>525</v>
      </c>
    </row>
    <row r="472" s="2" customFormat="1">
      <c r="A472" s="39"/>
      <c r="B472" s="40"/>
      <c r="C472" s="41"/>
      <c r="D472" s="214" t="s">
        <v>134</v>
      </c>
      <c r="E472" s="41"/>
      <c r="F472" s="215" t="s">
        <v>526</v>
      </c>
      <c r="G472" s="41"/>
      <c r="H472" s="41"/>
      <c r="I472" s="216"/>
      <c r="J472" s="41"/>
      <c r="K472" s="41"/>
      <c r="L472" s="45"/>
      <c r="M472" s="217"/>
      <c r="N472" s="218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134</v>
      </c>
      <c r="AU472" s="18" t="s">
        <v>84</v>
      </c>
    </row>
    <row r="473" s="2" customFormat="1">
      <c r="A473" s="39"/>
      <c r="B473" s="40"/>
      <c r="C473" s="41"/>
      <c r="D473" s="219" t="s">
        <v>136</v>
      </c>
      <c r="E473" s="41"/>
      <c r="F473" s="220" t="s">
        <v>527</v>
      </c>
      <c r="G473" s="41"/>
      <c r="H473" s="41"/>
      <c r="I473" s="216"/>
      <c r="J473" s="41"/>
      <c r="K473" s="41"/>
      <c r="L473" s="45"/>
      <c r="M473" s="217"/>
      <c r="N473" s="218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136</v>
      </c>
      <c r="AU473" s="18" t="s">
        <v>84</v>
      </c>
    </row>
    <row r="474" s="14" customFormat="1">
      <c r="A474" s="14"/>
      <c r="B474" s="231"/>
      <c r="C474" s="232"/>
      <c r="D474" s="214" t="s">
        <v>138</v>
      </c>
      <c r="E474" s="233" t="s">
        <v>19</v>
      </c>
      <c r="F474" s="234" t="s">
        <v>182</v>
      </c>
      <c r="G474" s="232"/>
      <c r="H474" s="235">
        <v>8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1" t="s">
        <v>138</v>
      </c>
      <c r="AU474" s="241" t="s">
        <v>84</v>
      </c>
      <c r="AV474" s="14" t="s">
        <v>84</v>
      </c>
      <c r="AW474" s="14" t="s">
        <v>35</v>
      </c>
      <c r="AX474" s="14" t="s">
        <v>82</v>
      </c>
      <c r="AY474" s="241" t="s">
        <v>125</v>
      </c>
    </row>
    <row r="475" s="2" customFormat="1" ht="16.5" customHeight="1">
      <c r="A475" s="39"/>
      <c r="B475" s="40"/>
      <c r="C475" s="201" t="s">
        <v>528</v>
      </c>
      <c r="D475" s="201" t="s">
        <v>127</v>
      </c>
      <c r="E475" s="202" t="s">
        <v>529</v>
      </c>
      <c r="F475" s="203" t="s">
        <v>530</v>
      </c>
      <c r="G475" s="204" t="s">
        <v>158</v>
      </c>
      <c r="H475" s="205">
        <v>4</v>
      </c>
      <c r="I475" s="206"/>
      <c r="J475" s="207">
        <f>ROUND(I475*H475,2)</f>
        <v>0</v>
      </c>
      <c r="K475" s="203" t="s">
        <v>131</v>
      </c>
      <c r="L475" s="45"/>
      <c r="M475" s="208" t="s">
        <v>19</v>
      </c>
      <c r="N475" s="209" t="s">
        <v>45</v>
      </c>
      <c r="O475" s="85"/>
      <c r="P475" s="210">
        <f>O475*H475</f>
        <v>0</v>
      </c>
      <c r="Q475" s="210">
        <v>0.01281</v>
      </c>
      <c r="R475" s="210">
        <f>Q475*H475</f>
        <v>0.051240000000000001</v>
      </c>
      <c r="S475" s="210">
        <v>0</v>
      </c>
      <c r="T475" s="21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2" t="s">
        <v>132</v>
      </c>
      <c r="AT475" s="212" t="s">
        <v>127</v>
      </c>
      <c r="AU475" s="212" t="s">
        <v>84</v>
      </c>
      <c r="AY475" s="18" t="s">
        <v>125</v>
      </c>
      <c r="BE475" s="213">
        <f>IF(N475="základní",J475,0)</f>
        <v>0</v>
      </c>
      <c r="BF475" s="213">
        <f>IF(N475="snížená",J475,0)</f>
        <v>0</v>
      </c>
      <c r="BG475" s="213">
        <f>IF(N475="zákl. přenesená",J475,0)</f>
        <v>0</v>
      </c>
      <c r="BH475" s="213">
        <f>IF(N475="sníž. přenesená",J475,0)</f>
        <v>0</v>
      </c>
      <c r="BI475" s="213">
        <f>IF(N475="nulová",J475,0)</f>
        <v>0</v>
      </c>
      <c r="BJ475" s="18" t="s">
        <v>82</v>
      </c>
      <c r="BK475" s="213">
        <f>ROUND(I475*H475,2)</f>
        <v>0</v>
      </c>
      <c r="BL475" s="18" t="s">
        <v>132</v>
      </c>
      <c r="BM475" s="212" t="s">
        <v>531</v>
      </c>
    </row>
    <row r="476" s="2" customFormat="1">
      <c r="A476" s="39"/>
      <c r="B476" s="40"/>
      <c r="C476" s="41"/>
      <c r="D476" s="214" t="s">
        <v>134</v>
      </c>
      <c r="E476" s="41"/>
      <c r="F476" s="215" t="s">
        <v>532</v>
      </c>
      <c r="G476" s="41"/>
      <c r="H476" s="41"/>
      <c r="I476" s="216"/>
      <c r="J476" s="41"/>
      <c r="K476" s="41"/>
      <c r="L476" s="45"/>
      <c r="M476" s="217"/>
      <c r="N476" s="218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134</v>
      </c>
      <c r="AU476" s="18" t="s">
        <v>84</v>
      </c>
    </row>
    <row r="477" s="2" customFormat="1">
      <c r="A477" s="39"/>
      <c r="B477" s="40"/>
      <c r="C477" s="41"/>
      <c r="D477" s="219" t="s">
        <v>136</v>
      </c>
      <c r="E477" s="41"/>
      <c r="F477" s="220" t="s">
        <v>533</v>
      </c>
      <c r="G477" s="41"/>
      <c r="H477" s="41"/>
      <c r="I477" s="216"/>
      <c r="J477" s="41"/>
      <c r="K477" s="41"/>
      <c r="L477" s="45"/>
      <c r="M477" s="217"/>
      <c r="N477" s="218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136</v>
      </c>
      <c r="AU477" s="18" t="s">
        <v>84</v>
      </c>
    </row>
    <row r="478" s="14" customFormat="1">
      <c r="A478" s="14"/>
      <c r="B478" s="231"/>
      <c r="C478" s="232"/>
      <c r="D478" s="214" t="s">
        <v>138</v>
      </c>
      <c r="E478" s="233" t="s">
        <v>19</v>
      </c>
      <c r="F478" s="234" t="s">
        <v>132</v>
      </c>
      <c r="G478" s="232"/>
      <c r="H478" s="235">
        <v>4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1" t="s">
        <v>138</v>
      </c>
      <c r="AU478" s="241" t="s">
        <v>84</v>
      </c>
      <c r="AV478" s="14" t="s">
        <v>84</v>
      </c>
      <c r="AW478" s="14" t="s">
        <v>35</v>
      </c>
      <c r="AX478" s="14" t="s">
        <v>82</v>
      </c>
      <c r="AY478" s="241" t="s">
        <v>125</v>
      </c>
    </row>
    <row r="479" s="2" customFormat="1" ht="16.5" customHeight="1">
      <c r="A479" s="39"/>
      <c r="B479" s="40"/>
      <c r="C479" s="201" t="s">
        <v>534</v>
      </c>
      <c r="D479" s="201" t="s">
        <v>127</v>
      </c>
      <c r="E479" s="202" t="s">
        <v>535</v>
      </c>
      <c r="F479" s="203" t="s">
        <v>536</v>
      </c>
      <c r="G479" s="204" t="s">
        <v>158</v>
      </c>
      <c r="H479" s="205">
        <v>4</v>
      </c>
      <c r="I479" s="206"/>
      <c r="J479" s="207">
        <f>ROUND(I479*H479,2)</f>
        <v>0</v>
      </c>
      <c r="K479" s="203" t="s">
        <v>131</v>
      </c>
      <c r="L479" s="45"/>
      <c r="M479" s="208" t="s">
        <v>19</v>
      </c>
      <c r="N479" s="209" t="s">
        <v>45</v>
      </c>
      <c r="O479" s="85"/>
      <c r="P479" s="210">
        <f>O479*H479</f>
        <v>0</v>
      </c>
      <c r="Q479" s="210">
        <v>0.021350000000000001</v>
      </c>
      <c r="R479" s="210">
        <f>Q479*H479</f>
        <v>0.085400000000000004</v>
      </c>
      <c r="S479" s="210">
        <v>0</v>
      </c>
      <c r="T479" s="21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2" t="s">
        <v>132</v>
      </c>
      <c r="AT479" s="212" t="s">
        <v>127</v>
      </c>
      <c r="AU479" s="212" t="s">
        <v>84</v>
      </c>
      <c r="AY479" s="18" t="s">
        <v>125</v>
      </c>
      <c r="BE479" s="213">
        <f>IF(N479="základní",J479,0)</f>
        <v>0</v>
      </c>
      <c r="BF479" s="213">
        <f>IF(N479="snížená",J479,0)</f>
        <v>0</v>
      </c>
      <c r="BG479" s="213">
        <f>IF(N479="zákl. přenesená",J479,0)</f>
        <v>0</v>
      </c>
      <c r="BH479" s="213">
        <f>IF(N479="sníž. přenesená",J479,0)</f>
        <v>0</v>
      </c>
      <c r="BI479" s="213">
        <f>IF(N479="nulová",J479,0)</f>
        <v>0</v>
      </c>
      <c r="BJ479" s="18" t="s">
        <v>82</v>
      </c>
      <c r="BK479" s="213">
        <f>ROUND(I479*H479,2)</f>
        <v>0</v>
      </c>
      <c r="BL479" s="18" t="s">
        <v>132</v>
      </c>
      <c r="BM479" s="212" t="s">
        <v>537</v>
      </c>
    </row>
    <row r="480" s="2" customFormat="1">
      <c r="A480" s="39"/>
      <c r="B480" s="40"/>
      <c r="C480" s="41"/>
      <c r="D480" s="214" t="s">
        <v>134</v>
      </c>
      <c r="E480" s="41"/>
      <c r="F480" s="215" t="s">
        <v>538</v>
      </c>
      <c r="G480" s="41"/>
      <c r="H480" s="41"/>
      <c r="I480" s="216"/>
      <c r="J480" s="41"/>
      <c r="K480" s="41"/>
      <c r="L480" s="45"/>
      <c r="M480" s="217"/>
      <c r="N480" s="218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134</v>
      </c>
      <c r="AU480" s="18" t="s">
        <v>84</v>
      </c>
    </row>
    <row r="481" s="2" customFormat="1">
      <c r="A481" s="39"/>
      <c r="B481" s="40"/>
      <c r="C481" s="41"/>
      <c r="D481" s="219" t="s">
        <v>136</v>
      </c>
      <c r="E481" s="41"/>
      <c r="F481" s="220" t="s">
        <v>539</v>
      </c>
      <c r="G481" s="41"/>
      <c r="H481" s="41"/>
      <c r="I481" s="216"/>
      <c r="J481" s="41"/>
      <c r="K481" s="41"/>
      <c r="L481" s="45"/>
      <c r="M481" s="217"/>
      <c r="N481" s="218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136</v>
      </c>
      <c r="AU481" s="18" t="s">
        <v>84</v>
      </c>
    </row>
    <row r="482" s="14" customFormat="1">
      <c r="A482" s="14"/>
      <c r="B482" s="231"/>
      <c r="C482" s="232"/>
      <c r="D482" s="214" t="s">
        <v>138</v>
      </c>
      <c r="E482" s="233" t="s">
        <v>19</v>
      </c>
      <c r="F482" s="234" t="s">
        <v>132</v>
      </c>
      <c r="G482" s="232"/>
      <c r="H482" s="235">
        <v>4</v>
      </c>
      <c r="I482" s="236"/>
      <c r="J482" s="232"/>
      <c r="K482" s="232"/>
      <c r="L482" s="237"/>
      <c r="M482" s="238"/>
      <c r="N482" s="239"/>
      <c r="O482" s="239"/>
      <c r="P482" s="239"/>
      <c r="Q482" s="239"/>
      <c r="R482" s="239"/>
      <c r="S482" s="239"/>
      <c r="T482" s="24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1" t="s">
        <v>138</v>
      </c>
      <c r="AU482" s="241" t="s">
        <v>84</v>
      </c>
      <c r="AV482" s="14" t="s">
        <v>84</v>
      </c>
      <c r="AW482" s="14" t="s">
        <v>35</v>
      </c>
      <c r="AX482" s="14" t="s">
        <v>82</v>
      </c>
      <c r="AY482" s="241" t="s">
        <v>125</v>
      </c>
    </row>
    <row r="483" s="12" customFormat="1" ht="22.8" customHeight="1">
      <c r="A483" s="12"/>
      <c r="B483" s="185"/>
      <c r="C483" s="186"/>
      <c r="D483" s="187" t="s">
        <v>73</v>
      </c>
      <c r="E483" s="199" t="s">
        <v>148</v>
      </c>
      <c r="F483" s="199" t="s">
        <v>540</v>
      </c>
      <c r="G483" s="186"/>
      <c r="H483" s="186"/>
      <c r="I483" s="189"/>
      <c r="J483" s="200">
        <f>BK483</f>
        <v>0</v>
      </c>
      <c r="K483" s="186"/>
      <c r="L483" s="191"/>
      <c r="M483" s="192"/>
      <c r="N483" s="193"/>
      <c r="O483" s="193"/>
      <c r="P483" s="194">
        <f>SUM(P484:P538)</f>
        <v>0</v>
      </c>
      <c r="Q483" s="193"/>
      <c r="R483" s="194">
        <f>SUM(R484:R538)</f>
        <v>28.268000749999999</v>
      </c>
      <c r="S483" s="193"/>
      <c r="T483" s="195">
        <f>SUM(T484:T538)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96" t="s">
        <v>82</v>
      </c>
      <c r="AT483" s="197" t="s">
        <v>73</v>
      </c>
      <c r="AU483" s="197" t="s">
        <v>82</v>
      </c>
      <c r="AY483" s="196" t="s">
        <v>125</v>
      </c>
      <c r="BK483" s="198">
        <f>SUM(BK484:BK538)</f>
        <v>0</v>
      </c>
    </row>
    <row r="484" s="2" customFormat="1" ht="16.5" customHeight="1">
      <c r="A484" s="39"/>
      <c r="B484" s="40"/>
      <c r="C484" s="201" t="s">
        <v>541</v>
      </c>
      <c r="D484" s="201" t="s">
        <v>127</v>
      </c>
      <c r="E484" s="202" t="s">
        <v>542</v>
      </c>
      <c r="F484" s="203" t="s">
        <v>543</v>
      </c>
      <c r="G484" s="204" t="s">
        <v>216</v>
      </c>
      <c r="H484" s="205">
        <v>4.3710000000000004</v>
      </c>
      <c r="I484" s="206"/>
      <c r="J484" s="207">
        <f>ROUND(I484*H484,2)</f>
        <v>0</v>
      </c>
      <c r="K484" s="203" t="s">
        <v>131</v>
      </c>
      <c r="L484" s="45"/>
      <c r="M484" s="208" t="s">
        <v>19</v>
      </c>
      <c r="N484" s="209" t="s">
        <v>45</v>
      </c>
      <c r="O484" s="85"/>
      <c r="P484" s="210">
        <f>O484*H484</f>
        <v>0</v>
      </c>
      <c r="Q484" s="210">
        <v>2.7919499999999999</v>
      </c>
      <c r="R484" s="210">
        <f>Q484*H484</f>
        <v>12.203613450000001</v>
      </c>
      <c r="S484" s="210">
        <v>0</v>
      </c>
      <c r="T484" s="21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2" t="s">
        <v>132</v>
      </c>
      <c r="AT484" s="212" t="s">
        <v>127</v>
      </c>
      <c r="AU484" s="212" t="s">
        <v>84</v>
      </c>
      <c r="AY484" s="18" t="s">
        <v>125</v>
      </c>
      <c r="BE484" s="213">
        <f>IF(N484="základní",J484,0)</f>
        <v>0</v>
      </c>
      <c r="BF484" s="213">
        <f>IF(N484="snížená",J484,0)</f>
        <v>0</v>
      </c>
      <c r="BG484" s="213">
        <f>IF(N484="zákl. přenesená",J484,0)</f>
        <v>0</v>
      </c>
      <c r="BH484" s="213">
        <f>IF(N484="sníž. přenesená",J484,0)</f>
        <v>0</v>
      </c>
      <c r="BI484" s="213">
        <f>IF(N484="nulová",J484,0)</f>
        <v>0</v>
      </c>
      <c r="BJ484" s="18" t="s">
        <v>82</v>
      </c>
      <c r="BK484" s="213">
        <f>ROUND(I484*H484,2)</f>
        <v>0</v>
      </c>
      <c r="BL484" s="18" t="s">
        <v>132</v>
      </c>
      <c r="BM484" s="212" t="s">
        <v>544</v>
      </c>
    </row>
    <row r="485" s="2" customFormat="1">
      <c r="A485" s="39"/>
      <c r="B485" s="40"/>
      <c r="C485" s="41"/>
      <c r="D485" s="214" t="s">
        <v>134</v>
      </c>
      <c r="E485" s="41"/>
      <c r="F485" s="215" t="s">
        <v>545</v>
      </c>
      <c r="G485" s="41"/>
      <c r="H485" s="41"/>
      <c r="I485" s="216"/>
      <c r="J485" s="41"/>
      <c r="K485" s="41"/>
      <c r="L485" s="45"/>
      <c r="M485" s="217"/>
      <c r="N485" s="218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134</v>
      </c>
      <c r="AU485" s="18" t="s">
        <v>84</v>
      </c>
    </row>
    <row r="486" s="2" customFormat="1">
      <c r="A486" s="39"/>
      <c r="B486" s="40"/>
      <c r="C486" s="41"/>
      <c r="D486" s="219" t="s">
        <v>136</v>
      </c>
      <c r="E486" s="41"/>
      <c r="F486" s="220" t="s">
        <v>546</v>
      </c>
      <c r="G486" s="41"/>
      <c r="H486" s="41"/>
      <c r="I486" s="216"/>
      <c r="J486" s="41"/>
      <c r="K486" s="41"/>
      <c r="L486" s="45"/>
      <c r="M486" s="217"/>
      <c r="N486" s="218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136</v>
      </c>
      <c r="AU486" s="18" t="s">
        <v>84</v>
      </c>
    </row>
    <row r="487" s="13" customFormat="1">
      <c r="A487" s="13"/>
      <c r="B487" s="221"/>
      <c r="C487" s="222"/>
      <c r="D487" s="214" t="s">
        <v>138</v>
      </c>
      <c r="E487" s="223" t="s">
        <v>19</v>
      </c>
      <c r="F487" s="224" t="s">
        <v>139</v>
      </c>
      <c r="G487" s="222"/>
      <c r="H487" s="223" t="s">
        <v>19</v>
      </c>
      <c r="I487" s="225"/>
      <c r="J487" s="222"/>
      <c r="K487" s="222"/>
      <c r="L487" s="226"/>
      <c r="M487" s="227"/>
      <c r="N487" s="228"/>
      <c r="O487" s="228"/>
      <c r="P487" s="228"/>
      <c r="Q487" s="228"/>
      <c r="R487" s="228"/>
      <c r="S487" s="228"/>
      <c r="T487" s="22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0" t="s">
        <v>138</v>
      </c>
      <c r="AU487" s="230" t="s">
        <v>84</v>
      </c>
      <c r="AV487" s="13" t="s">
        <v>82</v>
      </c>
      <c r="AW487" s="13" t="s">
        <v>35</v>
      </c>
      <c r="AX487" s="13" t="s">
        <v>74</v>
      </c>
      <c r="AY487" s="230" t="s">
        <v>125</v>
      </c>
    </row>
    <row r="488" s="13" customFormat="1">
      <c r="A488" s="13"/>
      <c r="B488" s="221"/>
      <c r="C488" s="222"/>
      <c r="D488" s="214" t="s">
        <v>138</v>
      </c>
      <c r="E488" s="223" t="s">
        <v>19</v>
      </c>
      <c r="F488" s="224" t="s">
        <v>547</v>
      </c>
      <c r="G488" s="222"/>
      <c r="H488" s="223" t="s">
        <v>19</v>
      </c>
      <c r="I488" s="225"/>
      <c r="J488" s="222"/>
      <c r="K488" s="222"/>
      <c r="L488" s="226"/>
      <c r="M488" s="227"/>
      <c r="N488" s="228"/>
      <c r="O488" s="228"/>
      <c r="P488" s="228"/>
      <c r="Q488" s="228"/>
      <c r="R488" s="228"/>
      <c r="S488" s="228"/>
      <c r="T488" s="22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0" t="s">
        <v>138</v>
      </c>
      <c r="AU488" s="230" t="s">
        <v>84</v>
      </c>
      <c r="AV488" s="13" t="s">
        <v>82</v>
      </c>
      <c r="AW488" s="13" t="s">
        <v>35</v>
      </c>
      <c r="AX488" s="13" t="s">
        <v>74</v>
      </c>
      <c r="AY488" s="230" t="s">
        <v>125</v>
      </c>
    </row>
    <row r="489" s="14" customFormat="1">
      <c r="A489" s="14"/>
      <c r="B489" s="231"/>
      <c r="C489" s="232"/>
      <c r="D489" s="214" t="s">
        <v>138</v>
      </c>
      <c r="E489" s="233" t="s">
        <v>19</v>
      </c>
      <c r="F489" s="234" t="s">
        <v>548</v>
      </c>
      <c r="G489" s="232"/>
      <c r="H489" s="235">
        <v>1.0560000000000001</v>
      </c>
      <c r="I489" s="236"/>
      <c r="J489" s="232"/>
      <c r="K489" s="232"/>
      <c r="L489" s="237"/>
      <c r="M489" s="238"/>
      <c r="N489" s="239"/>
      <c r="O489" s="239"/>
      <c r="P489" s="239"/>
      <c r="Q489" s="239"/>
      <c r="R489" s="239"/>
      <c r="S489" s="239"/>
      <c r="T489" s="24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1" t="s">
        <v>138</v>
      </c>
      <c r="AU489" s="241" t="s">
        <v>84</v>
      </c>
      <c r="AV489" s="14" t="s">
        <v>84</v>
      </c>
      <c r="AW489" s="14" t="s">
        <v>35</v>
      </c>
      <c r="AX489" s="14" t="s">
        <v>74</v>
      </c>
      <c r="AY489" s="241" t="s">
        <v>125</v>
      </c>
    </row>
    <row r="490" s="13" customFormat="1">
      <c r="A490" s="13"/>
      <c r="B490" s="221"/>
      <c r="C490" s="222"/>
      <c r="D490" s="214" t="s">
        <v>138</v>
      </c>
      <c r="E490" s="223" t="s">
        <v>19</v>
      </c>
      <c r="F490" s="224" t="s">
        <v>549</v>
      </c>
      <c r="G490" s="222"/>
      <c r="H490" s="223" t="s">
        <v>19</v>
      </c>
      <c r="I490" s="225"/>
      <c r="J490" s="222"/>
      <c r="K490" s="222"/>
      <c r="L490" s="226"/>
      <c r="M490" s="227"/>
      <c r="N490" s="228"/>
      <c r="O490" s="228"/>
      <c r="P490" s="228"/>
      <c r="Q490" s="228"/>
      <c r="R490" s="228"/>
      <c r="S490" s="228"/>
      <c r="T490" s="22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0" t="s">
        <v>138</v>
      </c>
      <c r="AU490" s="230" t="s">
        <v>84</v>
      </c>
      <c r="AV490" s="13" t="s">
        <v>82</v>
      </c>
      <c r="AW490" s="13" t="s">
        <v>35</v>
      </c>
      <c r="AX490" s="13" t="s">
        <v>74</v>
      </c>
      <c r="AY490" s="230" t="s">
        <v>125</v>
      </c>
    </row>
    <row r="491" s="14" customFormat="1">
      <c r="A491" s="14"/>
      <c r="B491" s="231"/>
      <c r="C491" s="232"/>
      <c r="D491" s="214" t="s">
        <v>138</v>
      </c>
      <c r="E491" s="233" t="s">
        <v>19</v>
      </c>
      <c r="F491" s="234" t="s">
        <v>550</v>
      </c>
      <c r="G491" s="232"/>
      <c r="H491" s="235">
        <v>1.065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1" t="s">
        <v>138</v>
      </c>
      <c r="AU491" s="241" t="s">
        <v>84</v>
      </c>
      <c r="AV491" s="14" t="s">
        <v>84</v>
      </c>
      <c r="AW491" s="14" t="s">
        <v>35</v>
      </c>
      <c r="AX491" s="14" t="s">
        <v>74</v>
      </c>
      <c r="AY491" s="241" t="s">
        <v>125</v>
      </c>
    </row>
    <row r="492" s="13" customFormat="1">
      <c r="A492" s="13"/>
      <c r="B492" s="221"/>
      <c r="C492" s="222"/>
      <c r="D492" s="214" t="s">
        <v>138</v>
      </c>
      <c r="E492" s="223" t="s">
        <v>19</v>
      </c>
      <c r="F492" s="224" t="s">
        <v>551</v>
      </c>
      <c r="G492" s="222"/>
      <c r="H492" s="223" t="s">
        <v>19</v>
      </c>
      <c r="I492" s="225"/>
      <c r="J492" s="222"/>
      <c r="K492" s="222"/>
      <c r="L492" s="226"/>
      <c r="M492" s="227"/>
      <c r="N492" s="228"/>
      <c r="O492" s="228"/>
      <c r="P492" s="228"/>
      <c r="Q492" s="228"/>
      <c r="R492" s="228"/>
      <c r="S492" s="228"/>
      <c r="T492" s="22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0" t="s">
        <v>138</v>
      </c>
      <c r="AU492" s="230" t="s">
        <v>84</v>
      </c>
      <c r="AV492" s="13" t="s">
        <v>82</v>
      </c>
      <c r="AW492" s="13" t="s">
        <v>35</v>
      </c>
      <c r="AX492" s="13" t="s">
        <v>74</v>
      </c>
      <c r="AY492" s="230" t="s">
        <v>125</v>
      </c>
    </row>
    <row r="493" s="14" customFormat="1">
      <c r="A493" s="14"/>
      <c r="B493" s="231"/>
      <c r="C493" s="232"/>
      <c r="D493" s="214" t="s">
        <v>138</v>
      </c>
      <c r="E493" s="233" t="s">
        <v>19</v>
      </c>
      <c r="F493" s="234" t="s">
        <v>552</v>
      </c>
      <c r="G493" s="232"/>
      <c r="H493" s="235">
        <v>1.125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1" t="s">
        <v>138</v>
      </c>
      <c r="AU493" s="241" t="s">
        <v>84</v>
      </c>
      <c r="AV493" s="14" t="s">
        <v>84</v>
      </c>
      <c r="AW493" s="14" t="s">
        <v>35</v>
      </c>
      <c r="AX493" s="14" t="s">
        <v>74</v>
      </c>
      <c r="AY493" s="241" t="s">
        <v>125</v>
      </c>
    </row>
    <row r="494" s="13" customFormat="1">
      <c r="A494" s="13"/>
      <c r="B494" s="221"/>
      <c r="C494" s="222"/>
      <c r="D494" s="214" t="s">
        <v>138</v>
      </c>
      <c r="E494" s="223" t="s">
        <v>19</v>
      </c>
      <c r="F494" s="224" t="s">
        <v>553</v>
      </c>
      <c r="G494" s="222"/>
      <c r="H494" s="223" t="s">
        <v>19</v>
      </c>
      <c r="I494" s="225"/>
      <c r="J494" s="222"/>
      <c r="K494" s="222"/>
      <c r="L494" s="226"/>
      <c r="M494" s="227"/>
      <c r="N494" s="228"/>
      <c r="O494" s="228"/>
      <c r="P494" s="228"/>
      <c r="Q494" s="228"/>
      <c r="R494" s="228"/>
      <c r="S494" s="228"/>
      <c r="T494" s="22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0" t="s">
        <v>138</v>
      </c>
      <c r="AU494" s="230" t="s">
        <v>84</v>
      </c>
      <c r="AV494" s="13" t="s">
        <v>82</v>
      </c>
      <c r="AW494" s="13" t="s">
        <v>35</v>
      </c>
      <c r="AX494" s="13" t="s">
        <v>74</v>
      </c>
      <c r="AY494" s="230" t="s">
        <v>125</v>
      </c>
    </row>
    <row r="495" s="14" customFormat="1">
      <c r="A495" s="14"/>
      <c r="B495" s="231"/>
      <c r="C495" s="232"/>
      <c r="D495" s="214" t="s">
        <v>138</v>
      </c>
      <c r="E495" s="233" t="s">
        <v>19</v>
      </c>
      <c r="F495" s="234" t="s">
        <v>552</v>
      </c>
      <c r="G495" s="232"/>
      <c r="H495" s="235">
        <v>1.125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1" t="s">
        <v>138</v>
      </c>
      <c r="AU495" s="241" t="s">
        <v>84</v>
      </c>
      <c r="AV495" s="14" t="s">
        <v>84</v>
      </c>
      <c r="AW495" s="14" t="s">
        <v>35</v>
      </c>
      <c r="AX495" s="14" t="s">
        <v>74</v>
      </c>
      <c r="AY495" s="241" t="s">
        <v>125</v>
      </c>
    </row>
    <row r="496" s="15" customFormat="1">
      <c r="A496" s="15"/>
      <c r="B496" s="242"/>
      <c r="C496" s="243"/>
      <c r="D496" s="214" t="s">
        <v>138</v>
      </c>
      <c r="E496" s="244" t="s">
        <v>19</v>
      </c>
      <c r="F496" s="245" t="s">
        <v>253</v>
      </c>
      <c r="G496" s="243"/>
      <c r="H496" s="246">
        <v>4.3710000000000004</v>
      </c>
      <c r="I496" s="247"/>
      <c r="J496" s="243"/>
      <c r="K496" s="243"/>
      <c r="L496" s="248"/>
      <c r="M496" s="249"/>
      <c r="N496" s="250"/>
      <c r="O496" s="250"/>
      <c r="P496" s="250"/>
      <c r="Q496" s="250"/>
      <c r="R496" s="250"/>
      <c r="S496" s="250"/>
      <c r="T496" s="251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2" t="s">
        <v>138</v>
      </c>
      <c r="AU496" s="252" t="s">
        <v>84</v>
      </c>
      <c r="AV496" s="15" t="s">
        <v>132</v>
      </c>
      <c r="AW496" s="15" t="s">
        <v>35</v>
      </c>
      <c r="AX496" s="15" t="s">
        <v>82</v>
      </c>
      <c r="AY496" s="252" t="s">
        <v>125</v>
      </c>
    </row>
    <row r="497" s="2" customFormat="1" ht="16.5" customHeight="1">
      <c r="A497" s="39"/>
      <c r="B497" s="40"/>
      <c r="C497" s="201" t="s">
        <v>554</v>
      </c>
      <c r="D497" s="201" t="s">
        <v>127</v>
      </c>
      <c r="E497" s="202" t="s">
        <v>555</v>
      </c>
      <c r="F497" s="203" t="s">
        <v>556</v>
      </c>
      <c r="G497" s="204" t="s">
        <v>216</v>
      </c>
      <c r="H497" s="205">
        <v>5.4530000000000003</v>
      </c>
      <c r="I497" s="206"/>
      <c r="J497" s="207">
        <f>ROUND(I497*H497,2)</f>
        <v>0</v>
      </c>
      <c r="K497" s="203" t="s">
        <v>131</v>
      </c>
      <c r="L497" s="45"/>
      <c r="M497" s="208" t="s">
        <v>19</v>
      </c>
      <c r="N497" s="209" t="s">
        <v>45</v>
      </c>
      <c r="O497" s="85"/>
      <c r="P497" s="210">
        <f>O497*H497</f>
        <v>0</v>
      </c>
      <c r="Q497" s="210">
        <v>2.8332299999999999</v>
      </c>
      <c r="R497" s="210">
        <f>Q497*H497</f>
        <v>15.44960319</v>
      </c>
      <c r="S497" s="210">
        <v>0</v>
      </c>
      <c r="T497" s="21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2" t="s">
        <v>132</v>
      </c>
      <c r="AT497" s="212" t="s">
        <v>127</v>
      </c>
      <c r="AU497" s="212" t="s">
        <v>84</v>
      </c>
      <c r="AY497" s="18" t="s">
        <v>125</v>
      </c>
      <c r="BE497" s="213">
        <f>IF(N497="základní",J497,0)</f>
        <v>0</v>
      </c>
      <c r="BF497" s="213">
        <f>IF(N497="snížená",J497,0)</f>
        <v>0</v>
      </c>
      <c r="BG497" s="213">
        <f>IF(N497="zákl. přenesená",J497,0)</f>
        <v>0</v>
      </c>
      <c r="BH497" s="213">
        <f>IF(N497="sníž. přenesená",J497,0)</f>
        <v>0</v>
      </c>
      <c r="BI497" s="213">
        <f>IF(N497="nulová",J497,0)</f>
        <v>0</v>
      </c>
      <c r="BJ497" s="18" t="s">
        <v>82</v>
      </c>
      <c r="BK497" s="213">
        <f>ROUND(I497*H497,2)</f>
        <v>0</v>
      </c>
      <c r="BL497" s="18" t="s">
        <v>132</v>
      </c>
      <c r="BM497" s="212" t="s">
        <v>557</v>
      </c>
    </row>
    <row r="498" s="2" customFormat="1">
      <c r="A498" s="39"/>
      <c r="B498" s="40"/>
      <c r="C498" s="41"/>
      <c r="D498" s="214" t="s">
        <v>134</v>
      </c>
      <c r="E498" s="41"/>
      <c r="F498" s="215" t="s">
        <v>558</v>
      </c>
      <c r="G498" s="41"/>
      <c r="H498" s="41"/>
      <c r="I498" s="216"/>
      <c r="J498" s="41"/>
      <c r="K498" s="41"/>
      <c r="L498" s="45"/>
      <c r="M498" s="217"/>
      <c r="N498" s="218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134</v>
      </c>
      <c r="AU498" s="18" t="s">
        <v>84</v>
      </c>
    </row>
    <row r="499" s="2" customFormat="1">
      <c r="A499" s="39"/>
      <c r="B499" s="40"/>
      <c r="C499" s="41"/>
      <c r="D499" s="219" t="s">
        <v>136</v>
      </c>
      <c r="E499" s="41"/>
      <c r="F499" s="220" t="s">
        <v>559</v>
      </c>
      <c r="G499" s="41"/>
      <c r="H499" s="41"/>
      <c r="I499" s="216"/>
      <c r="J499" s="41"/>
      <c r="K499" s="41"/>
      <c r="L499" s="45"/>
      <c r="M499" s="217"/>
      <c r="N499" s="218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136</v>
      </c>
      <c r="AU499" s="18" t="s">
        <v>84</v>
      </c>
    </row>
    <row r="500" s="13" customFormat="1">
      <c r="A500" s="13"/>
      <c r="B500" s="221"/>
      <c r="C500" s="222"/>
      <c r="D500" s="214" t="s">
        <v>138</v>
      </c>
      <c r="E500" s="223" t="s">
        <v>19</v>
      </c>
      <c r="F500" s="224" t="s">
        <v>139</v>
      </c>
      <c r="G500" s="222"/>
      <c r="H500" s="223" t="s">
        <v>19</v>
      </c>
      <c r="I500" s="225"/>
      <c r="J500" s="222"/>
      <c r="K500" s="222"/>
      <c r="L500" s="226"/>
      <c r="M500" s="227"/>
      <c r="N500" s="228"/>
      <c r="O500" s="228"/>
      <c r="P500" s="228"/>
      <c r="Q500" s="228"/>
      <c r="R500" s="228"/>
      <c r="S500" s="228"/>
      <c r="T500" s="22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0" t="s">
        <v>138</v>
      </c>
      <c r="AU500" s="230" t="s">
        <v>84</v>
      </c>
      <c r="AV500" s="13" t="s">
        <v>82</v>
      </c>
      <c r="AW500" s="13" t="s">
        <v>35</v>
      </c>
      <c r="AX500" s="13" t="s">
        <v>74</v>
      </c>
      <c r="AY500" s="230" t="s">
        <v>125</v>
      </c>
    </row>
    <row r="501" s="13" customFormat="1">
      <c r="A501" s="13"/>
      <c r="B501" s="221"/>
      <c r="C501" s="222"/>
      <c r="D501" s="214" t="s">
        <v>138</v>
      </c>
      <c r="E501" s="223" t="s">
        <v>19</v>
      </c>
      <c r="F501" s="224" t="s">
        <v>560</v>
      </c>
      <c r="G501" s="222"/>
      <c r="H501" s="223" t="s">
        <v>19</v>
      </c>
      <c r="I501" s="225"/>
      <c r="J501" s="222"/>
      <c r="K501" s="222"/>
      <c r="L501" s="226"/>
      <c r="M501" s="227"/>
      <c r="N501" s="228"/>
      <c r="O501" s="228"/>
      <c r="P501" s="228"/>
      <c r="Q501" s="228"/>
      <c r="R501" s="228"/>
      <c r="S501" s="228"/>
      <c r="T501" s="22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0" t="s">
        <v>138</v>
      </c>
      <c r="AU501" s="230" t="s">
        <v>84</v>
      </c>
      <c r="AV501" s="13" t="s">
        <v>82</v>
      </c>
      <c r="AW501" s="13" t="s">
        <v>35</v>
      </c>
      <c r="AX501" s="13" t="s">
        <v>74</v>
      </c>
      <c r="AY501" s="230" t="s">
        <v>125</v>
      </c>
    </row>
    <row r="502" s="14" customFormat="1">
      <c r="A502" s="14"/>
      <c r="B502" s="231"/>
      <c r="C502" s="232"/>
      <c r="D502" s="214" t="s">
        <v>138</v>
      </c>
      <c r="E502" s="233" t="s">
        <v>19</v>
      </c>
      <c r="F502" s="234" t="s">
        <v>561</v>
      </c>
      <c r="G502" s="232"/>
      <c r="H502" s="235">
        <v>5.4530000000000003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1" t="s">
        <v>138</v>
      </c>
      <c r="AU502" s="241" t="s">
        <v>84</v>
      </c>
      <c r="AV502" s="14" t="s">
        <v>84</v>
      </c>
      <c r="AW502" s="14" t="s">
        <v>35</v>
      </c>
      <c r="AX502" s="14" t="s">
        <v>82</v>
      </c>
      <c r="AY502" s="241" t="s">
        <v>125</v>
      </c>
    </row>
    <row r="503" s="2" customFormat="1" ht="16.5" customHeight="1">
      <c r="A503" s="39"/>
      <c r="B503" s="40"/>
      <c r="C503" s="201" t="s">
        <v>281</v>
      </c>
      <c r="D503" s="201" t="s">
        <v>127</v>
      </c>
      <c r="E503" s="202" t="s">
        <v>562</v>
      </c>
      <c r="F503" s="203" t="s">
        <v>563</v>
      </c>
      <c r="G503" s="204" t="s">
        <v>130</v>
      </c>
      <c r="H503" s="205">
        <v>52.027999999999999</v>
      </c>
      <c r="I503" s="206"/>
      <c r="J503" s="207">
        <f>ROUND(I503*H503,2)</f>
        <v>0</v>
      </c>
      <c r="K503" s="203" t="s">
        <v>131</v>
      </c>
      <c r="L503" s="45"/>
      <c r="M503" s="208" t="s">
        <v>19</v>
      </c>
      <c r="N503" s="209" t="s">
        <v>45</v>
      </c>
      <c r="O503" s="85"/>
      <c r="P503" s="210">
        <f>O503*H503</f>
        <v>0</v>
      </c>
      <c r="Q503" s="210">
        <v>0.00726</v>
      </c>
      <c r="R503" s="210">
        <f>Q503*H503</f>
        <v>0.37772327999999999</v>
      </c>
      <c r="S503" s="210">
        <v>0</v>
      </c>
      <c r="T503" s="211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2" t="s">
        <v>132</v>
      </c>
      <c r="AT503" s="212" t="s">
        <v>127</v>
      </c>
      <c r="AU503" s="212" t="s">
        <v>84</v>
      </c>
      <c r="AY503" s="18" t="s">
        <v>125</v>
      </c>
      <c r="BE503" s="213">
        <f>IF(N503="základní",J503,0)</f>
        <v>0</v>
      </c>
      <c r="BF503" s="213">
        <f>IF(N503="snížená",J503,0)</f>
        <v>0</v>
      </c>
      <c r="BG503" s="213">
        <f>IF(N503="zákl. přenesená",J503,0)</f>
        <v>0</v>
      </c>
      <c r="BH503" s="213">
        <f>IF(N503="sníž. přenesená",J503,0)</f>
        <v>0</v>
      </c>
      <c r="BI503" s="213">
        <f>IF(N503="nulová",J503,0)</f>
        <v>0</v>
      </c>
      <c r="BJ503" s="18" t="s">
        <v>82</v>
      </c>
      <c r="BK503" s="213">
        <f>ROUND(I503*H503,2)</f>
        <v>0</v>
      </c>
      <c r="BL503" s="18" t="s">
        <v>132</v>
      </c>
      <c r="BM503" s="212" t="s">
        <v>564</v>
      </c>
    </row>
    <row r="504" s="2" customFormat="1">
      <c r="A504" s="39"/>
      <c r="B504" s="40"/>
      <c r="C504" s="41"/>
      <c r="D504" s="214" t="s">
        <v>134</v>
      </c>
      <c r="E504" s="41"/>
      <c r="F504" s="215" t="s">
        <v>565</v>
      </c>
      <c r="G504" s="41"/>
      <c r="H504" s="41"/>
      <c r="I504" s="216"/>
      <c r="J504" s="41"/>
      <c r="K504" s="41"/>
      <c r="L504" s="45"/>
      <c r="M504" s="217"/>
      <c r="N504" s="218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134</v>
      </c>
      <c r="AU504" s="18" t="s">
        <v>84</v>
      </c>
    </row>
    <row r="505" s="2" customFormat="1">
      <c r="A505" s="39"/>
      <c r="B505" s="40"/>
      <c r="C505" s="41"/>
      <c r="D505" s="219" t="s">
        <v>136</v>
      </c>
      <c r="E505" s="41"/>
      <c r="F505" s="220" t="s">
        <v>566</v>
      </c>
      <c r="G505" s="41"/>
      <c r="H505" s="41"/>
      <c r="I505" s="216"/>
      <c r="J505" s="41"/>
      <c r="K505" s="41"/>
      <c r="L505" s="45"/>
      <c r="M505" s="217"/>
      <c r="N505" s="218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136</v>
      </c>
      <c r="AU505" s="18" t="s">
        <v>84</v>
      </c>
    </row>
    <row r="506" s="13" customFormat="1">
      <c r="A506" s="13"/>
      <c r="B506" s="221"/>
      <c r="C506" s="222"/>
      <c r="D506" s="214" t="s">
        <v>138</v>
      </c>
      <c r="E506" s="223" t="s">
        <v>19</v>
      </c>
      <c r="F506" s="224" t="s">
        <v>139</v>
      </c>
      <c r="G506" s="222"/>
      <c r="H506" s="223" t="s">
        <v>19</v>
      </c>
      <c r="I506" s="225"/>
      <c r="J506" s="222"/>
      <c r="K506" s="222"/>
      <c r="L506" s="226"/>
      <c r="M506" s="227"/>
      <c r="N506" s="228"/>
      <c r="O506" s="228"/>
      <c r="P506" s="228"/>
      <c r="Q506" s="228"/>
      <c r="R506" s="228"/>
      <c r="S506" s="228"/>
      <c r="T506" s="22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0" t="s">
        <v>138</v>
      </c>
      <c r="AU506" s="230" t="s">
        <v>84</v>
      </c>
      <c r="AV506" s="13" t="s">
        <v>82</v>
      </c>
      <c r="AW506" s="13" t="s">
        <v>35</v>
      </c>
      <c r="AX506" s="13" t="s">
        <v>74</v>
      </c>
      <c r="AY506" s="230" t="s">
        <v>125</v>
      </c>
    </row>
    <row r="507" s="13" customFormat="1">
      <c r="A507" s="13"/>
      <c r="B507" s="221"/>
      <c r="C507" s="222"/>
      <c r="D507" s="214" t="s">
        <v>138</v>
      </c>
      <c r="E507" s="223" t="s">
        <v>19</v>
      </c>
      <c r="F507" s="224" t="s">
        <v>560</v>
      </c>
      <c r="G507" s="222"/>
      <c r="H507" s="223" t="s">
        <v>19</v>
      </c>
      <c r="I507" s="225"/>
      <c r="J507" s="222"/>
      <c r="K507" s="222"/>
      <c r="L507" s="226"/>
      <c r="M507" s="227"/>
      <c r="N507" s="228"/>
      <c r="O507" s="228"/>
      <c r="P507" s="228"/>
      <c r="Q507" s="228"/>
      <c r="R507" s="228"/>
      <c r="S507" s="228"/>
      <c r="T507" s="22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0" t="s">
        <v>138</v>
      </c>
      <c r="AU507" s="230" t="s">
        <v>84</v>
      </c>
      <c r="AV507" s="13" t="s">
        <v>82</v>
      </c>
      <c r="AW507" s="13" t="s">
        <v>35</v>
      </c>
      <c r="AX507" s="13" t="s">
        <v>74</v>
      </c>
      <c r="AY507" s="230" t="s">
        <v>125</v>
      </c>
    </row>
    <row r="508" s="14" customFormat="1">
      <c r="A508" s="14"/>
      <c r="B508" s="231"/>
      <c r="C508" s="232"/>
      <c r="D508" s="214" t="s">
        <v>138</v>
      </c>
      <c r="E508" s="233" t="s">
        <v>19</v>
      </c>
      <c r="F508" s="234" t="s">
        <v>567</v>
      </c>
      <c r="G508" s="232"/>
      <c r="H508" s="235">
        <v>20.968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1" t="s">
        <v>138</v>
      </c>
      <c r="AU508" s="241" t="s">
        <v>84</v>
      </c>
      <c r="AV508" s="14" t="s">
        <v>84</v>
      </c>
      <c r="AW508" s="14" t="s">
        <v>35</v>
      </c>
      <c r="AX508" s="14" t="s">
        <v>74</v>
      </c>
      <c r="AY508" s="241" t="s">
        <v>125</v>
      </c>
    </row>
    <row r="509" s="13" customFormat="1">
      <c r="A509" s="13"/>
      <c r="B509" s="221"/>
      <c r="C509" s="222"/>
      <c r="D509" s="214" t="s">
        <v>138</v>
      </c>
      <c r="E509" s="223" t="s">
        <v>19</v>
      </c>
      <c r="F509" s="224" t="s">
        <v>547</v>
      </c>
      <c r="G509" s="222"/>
      <c r="H509" s="223" t="s">
        <v>19</v>
      </c>
      <c r="I509" s="225"/>
      <c r="J509" s="222"/>
      <c r="K509" s="222"/>
      <c r="L509" s="226"/>
      <c r="M509" s="227"/>
      <c r="N509" s="228"/>
      <c r="O509" s="228"/>
      <c r="P509" s="228"/>
      <c r="Q509" s="228"/>
      <c r="R509" s="228"/>
      <c r="S509" s="228"/>
      <c r="T509" s="22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0" t="s">
        <v>138</v>
      </c>
      <c r="AU509" s="230" t="s">
        <v>84</v>
      </c>
      <c r="AV509" s="13" t="s">
        <v>82</v>
      </c>
      <c r="AW509" s="13" t="s">
        <v>35</v>
      </c>
      <c r="AX509" s="13" t="s">
        <v>74</v>
      </c>
      <c r="AY509" s="230" t="s">
        <v>125</v>
      </c>
    </row>
    <row r="510" s="14" customFormat="1">
      <c r="A510" s="14"/>
      <c r="B510" s="231"/>
      <c r="C510" s="232"/>
      <c r="D510" s="214" t="s">
        <v>138</v>
      </c>
      <c r="E510" s="233" t="s">
        <v>19</v>
      </c>
      <c r="F510" s="234" t="s">
        <v>568</v>
      </c>
      <c r="G510" s="232"/>
      <c r="H510" s="235">
        <v>7.5199999999999996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1" t="s">
        <v>138</v>
      </c>
      <c r="AU510" s="241" t="s">
        <v>84</v>
      </c>
      <c r="AV510" s="14" t="s">
        <v>84</v>
      </c>
      <c r="AW510" s="14" t="s">
        <v>35</v>
      </c>
      <c r="AX510" s="14" t="s">
        <v>74</v>
      </c>
      <c r="AY510" s="241" t="s">
        <v>125</v>
      </c>
    </row>
    <row r="511" s="13" customFormat="1">
      <c r="A511" s="13"/>
      <c r="B511" s="221"/>
      <c r="C511" s="222"/>
      <c r="D511" s="214" t="s">
        <v>138</v>
      </c>
      <c r="E511" s="223" t="s">
        <v>19</v>
      </c>
      <c r="F511" s="224" t="s">
        <v>549</v>
      </c>
      <c r="G511" s="222"/>
      <c r="H511" s="223" t="s">
        <v>19</v>
      </c>
      <c r="I511" s="225"/>
      <c r="J511" s="222"/>
      <c r="K511" s="222"/>
      <c r="L511" s="226"/>
      <c r="M511" s="227"/>
      <c r="N511" s="228"/>
      <c r="O511" s="228"/>
      <c r="P511" s="228"/>
      <c r="Q511" s="228"/>
      <c r="R511" s="228"/>
      <c r="S511" s="228"/>
      <c r="T511" s="22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0" t="s">
        <v>138</v>
      </c>
      <c r="AU511" s="230" t="s">
        <v>84</v>
      </c>
      <c r="AV511" s="13" t="s">
        <v>82</v>
      </c>
      <c r="AW511" s="13" t="s">
        <v>35</v>
      </c>
      <c r="AX511" s="13" t="s">
        <v>74</v>
      </c>
      <c r="AY511" s="230" t="s">
        <v>125</v>
      </c>
    </row>
    <row r="512" s="14" customFormat="1">
      <c r="A512" s="14"/>
      <c r="B512" s="231"/>
      <c r="C512" s="232"/>
      <c r="D512" s="214" t="s">
        <v>138</v>
      </c>
      <c r="E512" s="233" t="s">
        <v>19</v>
      </c>
      <c r="F512" s="234" t="s">
        <v>569</v>
      </c>
      <c r="G512" s="232"/>
      <c r="H512" s="235">
        <v>7.5800000000000001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1" t="s">
        <v>138</v>
      </c>
      <c r="AU512" s="241" t="s">
        <v>84</v>
      </c>
      <c r="AV512" s="14" t="s">
        <v>84</v>
      </c>
      <c r="AW512" s="14" t="s">
        <v>35</v>
      </c>
      <c r="AX512" s="14" t="s">
        <v>74</v>
      </c>
      <c r="AY512" s="241" t="s">
        <v>125</v>
      </c>
    </row>
    <row r="513" s="13" customFormat="1">
      <c r="A513" s="13"/>
      <c r="B513" s="221"/>
      <c r="C513" s="222"/>
      <c r="D513" s="214" t="s">
        <v>138</v>
      </c>
      <c r="E513" s="223" t="s">
        <v>19</v>
      </c>
      <c r="F513" s="224" t="s">
        <v>551</v>
      </c>
      <c r="G513" s="222"/>
      <c r="H513" s="223" t="s">
        <v>19</v>
      </c>
      <c r="I513" s="225"/>
      <c r="J513" s="222"/>
      <c r="K513" s="222"/>
      <c r="L513" s="226"/>
      <c r="M513" s="227"/>
      <c r="N513" s="228"/>
      <c r="O513" s="228"/>
      <c r="P513" s="228"/>
      <c r="Q513" s="228"/>
      <c r="R513" s="228"/>
      <c r="S513" s="228"/>
      <c r="T513" s="22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0" t="s">
        <v>138</v>
      </c>
      <c r="AU513" s="230" t="s">
        <v>84</v>
      </c>
      <c r="AV513" s="13" t="s">
        <v>82</v>
      </c>
      <c r="AW513" s="13" t="s">
        <v>35</v>
      </c>
      <c r="AX513" s="13" t="s">
        <v>74</v>
      </c>
      <c r="AY513" s="230" t="s">
        <v>125</v>
      </c>
    </row>
    <row r="514" s="14" customFormat="1">
      <c r="A514" s="14"/>
      <c r="B514" s="231"/>
      <c r="C514" s="232"/>
      <c r="D514" s="214" t="s">
        <v>138</v>
      </c>
      <c r="E514" s="233" t="s">
        <v>19</v>
      </c>
      <c r="F514" s="234" t="s">
        <v>570</v>
      </c>
      <c r="G514" s="232"/>
      <c r="H514" s="235">
        <v>7.9800000000000004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1" t="s">
        <v>138</v>
      </c>
      <c r="AU514" s="241" t="s">
        <v>84</v>
      </c>
      <c r="AV514" s="14" t="s">
        <v>84</v>
      </c>
      <c r="AW514" s="14" t="s">
        <v>35</v>
      </c>
      <c r="AX514" s="14" t="s">
        <v>74</v>
      </c>
      <c r="AY514" s="241" t="s">
        <v>125</v>
      </c>
    </row>
    <row r="515" s="13" customFormat="1">
      <c r="A515" s="13"/>
      <c r="B515" s="221"/>
      <c r="C515" s="222"/>
      <c r="D515" s="214" t="s">
        <v>138</v>
      </c>
      <c r="E515" s="223" t="s">
        <v>19</v>
      </c>
      <c r="F515" s="224" t="s">
        <v>553</v>
      </c>
      <c r="G515" s="222"/>
      <c r="H515" s="223" t="s">
        <v>19</v>
      </c>
      <c r="I515" s="225"/>
      <c r="J515" s="222"/>
      <c r="K515" s="222"/>
      <c r="L515" s="226"/>
      <c r="M515" s="227"/>
      <c r="N515" s="228"/>
      <c r="O515" s="228"/>
      <c r="P515" s="228"/>
      <c r="Q515" s="228"/>
      <c r="R515" s="228"/>
      <c r="S515" s="228"/>
      <c r="T515" s="22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0" t="s">
        <v>138</v>
      </c>
      <c r="AU515" s="230" t="s">
        <v>84</v>
      </c>
      <c r="AV515" s="13" t="s">
        <v>82</v>
      </c>
      <c r="AW515" s="13" t="s">
        <v>35</v>
      </c>
      <c r="AX515" s="13" t="s">
        <v>74</v>
      </c>
      <c r="AY515" s="230" t="s">
        <v>125</v>
      </c>
    </row>
    <row r="516" s="14" customFormat="1">
      <c r="A516" s="14"/>
      <c r="B516" s="231"/>
      <c r="C516" s="232"/>
      <c r="D516" s="214" t="s">
        <v>138</v>
      </c>
      <c r="E516" s="233" t="s">
        <v>19</v>
      </c>
      <c r="F516" s="234" t="s">
        <v>570</v>
      </c>
      <c r="G516" s="232"/>
      <c r="H516" s="235">
        <v>7.9800000000000004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1" t="s">
        <v>138</v>
      </c>
      <c r="AU516" s="241" t="s">
        <v>84</v>
      </c>
      <c r="AV516" s="14" t="s">
        <v>84</v>
      </c>
      <c r="AW516" s="14" t="s">
        <v>35</v>
      </c>
      <c r="AX516" s="14" t="s">
        <v>74</v>
      </c>
      <c r="AY516" s="241" t="s">
        <v>125</v>
      </c>
    </row>
    <row r="517" s="15" customFormat="1">
      <c r="A517" s="15"/>
      <c r="B517" s="242"/>
      <c r="C517" s="243"/>
      <c r="D517" s="214" t="s">
        <v>138</v>
      </c>
      <c r="E517" s="244" t="s">
        <v>19</v>
      </c>
      <c r="F517" s="245" t="s">
        <v>253</v>
      </c>
      <c r="G517" s="243"/>
      <c r="H517" s="246">
        <v>52.027999999999999</v>
      </c>
      <c r="I517" s="247"/>
      <c r="J517" s="243"/>
      <c r="K517" s="243"/>
      <c r="L517" s="248"/>
      <c r="M517" s="249"/>
      <c r="N517" s="250"/>
      <c r="O517" s="250"/>
      <c r="P517" s="250"/>
      <c r="Q517" s="250"/>
      <c r="R517" s="250"/>
      <c r="S517" s="250"/>
      <c r="T517" s="251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52" t="s">
        <v>138</v>
      </c>
      <c r="AU517" s="252" t="s">
        <v>84</v>
      </c>
      <c r="AV517" s="15" t="s">
        <v>132</v>
      </c>
      <c r="AW517" s="15" t="s">
        <v>35</v>
      </c>
      <c r="AX517" s="15" t="s">
        <v>82</v>
      </c>
      <c r="AY517" s="252" t="s">
        <v>125</v>
      </c>
    </row>
    <row r="518" s="2" customFormat="1" ht="16.5" customHeight="1">
      <c r="A518" s="39"/>
      <c r="B518" s="40"/>
      <c r="C518" s="201" t="s">
        <v>571</v>
      </c>
      <c r="D518" s="201" t="s">
        <v>127</v>
      </c>
      <c r="E518" s="202" t="s">
        <v>572</v>
      </c>
      <c r="F518" s="203" t="s">
        <v>573</v>
      </c>
      <c r="G518" s="204" t="s">
        <v>130</v>
      </c>
      <c r="H518" s="205">
        <v>52.027999999999999</v>
      </c>
      <c r="I518" s="206"/>
      <c r="J518" s="207">
        <f>ROUND(I518*H518,2)</f>
        <v>0</v>
      </c>
      <c r="K518" s="203" t="s">
        <v>131</v>
      </c>
      <c r="L518" s="45"/>
      <c r="M518" s="208" t="s">
        <v>19</v>
      </c>
      <c r="N518" s="209" t="s">
        <v>45</v>
      </c>
      <c r="O518" s="85"/>
      <c r="P518" s="210">
        <f>O518*H518</f>
        <v>0</v>
      </c>
      <c r="Q518" s="210">
        <v>0.00085999999999999998</v>
      </c>
      <c r="R518" s="210">
        <f>Q518*H518</f>
        <v>0.044744079999999999</v>
      </c>
      <c r="S518" s="210">
        <v>0</v>
      </c>
      <c r="T518" s="211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12" t="s">
        <v>132</v>
      </c>
      <c r="AT518" s="212" t="s">
        <v>127</v>
      </c>
      <c r="AU518" s="212" t="s">
        <v>84</v>
      </c>
      <c r="AY518" s="18" t="s">
        <v>125</v>
      </c>
      <c r="BE518" s="213">
        <f>IF(N518="základní",J518,0)</f>
        <v>0</v>
      </c>
      <c r="BF518" s="213">
        <f>IF(N518="snížená",J518,0)</f>
        <v>0</v>
      </c>
      <c r="BG518" s="213">
        <f>IF(N518="zákl. přenesená",J518,0)</f>
        <v>0</v>
      </c>
      <c r="BH518" s="213">
        <f>IF(N518="sníž. přenesená",J518,0)</f>
        <v>0</v>
      </c>
      <c r="BI518" s="213">
        <f>IF(N518="nulová",J518,0)</f>
        <v>0</v>
      </c>
      <c r="BJ518" s="18" t="s">
        <v>82</v>
      </c>
      <c r="BK518" s="213">
        <f>ROUND(I518*H518,2)</f>
        <v>0</v>
      </c>
      <c r="BL518" s="18" t="s">
        <v>132</v>
      </c>
      <c r="BM518" s="212" t="s">
        <v>574</v>
      </c>
    </row>
    <row r="519" s="2" customFormat="1">
      <c r="A519" s="39"/>
      <c r="B519" s="40"/>
      <c r="C519" s="41"/>
      <c r="D519" s="214" t="s">
        <v>134</v>
      </c>
      <c r="E519" s="41"/>
      <c r="F519" s="215" t="s">
        <v>575</v>
      </c>
      <c r="G519" s="41"/>
      <c r="H519" s="41"/>
      <c r="I519" s="216"/>
      <c r="J519" s="41"/>
      <c r="K519" s="41"/>
      <c r="L519" s="45"/>
      <c r="M519" s="217"/>
      <c r="N519" s="218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134</v>
      </c>
      <c r="AU519" s="18" t="s">
        <v>84</v>
      </c>
    </row>
    <row r="520" s="2" customFormat="1">
      <c r="A520" s="39"/>
      <c r="B520" s="40"/>
      <c r="C520" s="41"/>
      <c r="D520" s="219" t="s">
        <v>136</v>
      </c>
      <c r="E520" s="41"/>
      <c r="F520" s="220" t="s">
        <v>576</v>
      </c>
      <c r="G520" s="41"/>
      <c r="H520" s="41"/>
      <c r="I520" s="216"/>
      <c r="J520" s="41"/>
      <c r="K520" s="41"/>
      <c r="L520" s="45"/>
      <c r="M520" s="217"/>
      <c r="N520" s="218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136</v>
      </c>
      <c r="AU520" s="18" t="s">
        <v>84</v>
      </c>
    </row>
    <row r="521" s="13" customFormat="1">
      <c r="A521" s="13"/>
      <c r="B521" s="221"/>
      <c r="C521" s="222"/>
      <c r="D521" s="214" t="s">
        <v>138</v>
      </c>
      <c r="E521" s="223" t="s">
        <v>19</v>
      </c>
      <c r="F521" s="224" t="s">
        <v>139</v>
      </c>
      <c r="G521" s="222"/>
      <c r="H521" s="223" t="s">
        <v>19</v>
      </c>
      <c r="I521" s="225"/>
      <c r="J521" s="222"/>
      <c r="K521" s="222"/>
      <c r="L521" s="226"/>
      <c r="M521" s="227"/>
      <c r="N521" s="228"/>
      <c r="O521" s="228"/>
      <c r="P521" s="228"/>
      <c r="Q521" s="228"/>
      <c r="R521" s="228"/>
      <c r="S521" s="228"/>
      <c r="T521" s="22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0" t="s">
        <v>138</v>
      </c>
      <c r="AU521" s="230" t="s">
        <v>84</v>
      </c>
      <c r="AV521" s="13" t="s">
        <v>82</v>
      </c>
      <c r="AW521" s="13" t="s">
        <v>35</v>
      </c>
      <c r="AX521" s="13" t="s">
        <v>74</v>
      </c>
      <c r="AY521" s="230" t="s">
        <v>125</v>
      </c>
    </row>
    <row r="522" s="13" customFormat="1">
      <c r="A522" s="13"/>
      <c r="B522" s="221"/>
      <c r="C522" s="222"/>
      <c r="D522" s="214" t="s">
        <v>138</v>
      </c>
      <c r="E522" s="223" t="s">
        <v>19</v>
      </c>
      <c r="F522" s="224" t="s">
        <v>560</v>
      </c>
      <c r="G522" s="222"/>
      <c r="H522" s="223" t="s">
        <v>19</v>
      </c>
      <c r="I522" s="225"/>
      <c r="J522" s="222"/>
      <c r="K522" s="222"/>
      <c r="L522" s="226"/>
      <c r="M522" s="227"/>
      <c r="N522" s="228"/>
      <c r="O522" s="228"/>
      <c r="P522" s="228"/>
      <c r="Q522" s="228"/>
      <c r="R522" s="228"/>
      <c r="S522" s="228"/>
      <c r="T522" s="22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0" t="s">
        <v>138</v>
      </c>
      <c r="AU522" s="230" t="s">
        <v>84</v>
      </c>
      <c r="AV522" s="13" t="s">
        <v>82</v>
      </c>
      <c r="AW522" s="13" t="s">
        <v>35</v>
      </c>
      <c r="AX522" s="13" t="s">
        <v>74</v>
      </c>
      <c r="AY522" s="230" t="s">
        <v>125</v>
      </c>
    </row>
    <row r="523" s="14" customFormat="1">
      <c r="A523" s="14"/>
      <c r="B523" s="231"/>
      <c r="C523" s="232"/>
      <c r="D523" s="214" t="s">
        <v>138</v>
      </c>
      <c r="E523" s="233" t="s">
        <v>19</v>
      </c>
      <c r="F523" s="234" t="s">
        <v>567</v>
      </c>
      <c r="G523" s="232"/>
      <c r="H523" s="235">
        <v>20.968</v>
      </c>
      <c r="I523" s="236"/>
      <c r="J523" s="232"/>
      <c r="K523" s="232"/>
      <c r="L523" s="237"/>
      <c r="M523" s="238"/>
      <c r="N523" s="239"/>
      <c r="O523" s="239"/>
      <c r="P523" s="239"/>
      <c r="Q523" s="239"/>
      <c r="R523" s="239"/>
      <c r="S523" s="239"/>
      <c r="T523" s="24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1" t="s">
        <v>138</v>
      </c>
      <c r="AU523" s="241" t="s">
        <v>84</v>
      </c>
      <c r="AV523" s="14" t="s">
        <v>84</v>
      </c>
      <c r="AW523" s="14" t="s">
        <v>35</v>
      </c>
      <c r="AX523" s="14" t="s">
        <v>74</v>
      </c>
      <c r="AY523" s="241" t="s">
        <v>125</v>
      </c>
    </row>
    <row r="524" s="13" customFormat="1">
      <c r="A524" s="13"/>
      <c r="B524" s="221"/>
      <c r="C524" s="222"/>
      <c r="D524" s="214" t="s">
        <v>138</v>
      </c>
      <c r="E524" s="223" t="s">
        <v>19</v>
      </c>
      <c r="F524" s="224" t="s">
        <v>547</v>
      </c>
      <c r="G524" s="222"/>
      <c r="H524" s="223" t="s">
        <v>19</v>
      </c>
      <c r="I524" s="225"/>
      <c r="J524" s="222"/>
      <c r="K524" s="222"/>
      <c r="L524" s="226"/>
      <c r="M524" s="227"/>
      <c r="N524" s="228"/>
      <c r="O524" s="228"/>
      <c r="P524" s="228"/>
      <c r="Q524" s="228"/>
      <c r="R524" s="228"/>
      <c r="S524" s="228"/>
      <c r="T524" s="22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0" t="s">
        <v>138</v>
      </c>
      <c r="AU524" s="230" t="s">
        <v>84</v>
      </c>
      <c r="AV524" s="13" t="s">
        <v>82</v>
      </c>
      <c r="AW524" s="13" t="s">
        <v>35</v>
      </c>
      <c r="AX524" s="13" t="s">
        <v>74</v>
      </c>
      <c r="AY524" s="230" t="s">
        <v>125</v>
      </c>
    </row>
    <row r="525" s="14" customFormat="1">
      <c r="A525" s="14"/>
      <c r="B525" s="231"/>
      <c r="C525" s="232"/>
      <c r="D525" s="214" t="s">
        <v>138</v>
      </c>
      <c r="E525" s="233" t="s">
        <v>19</v>
      </c>
      <c r="F525" s="234" t="s">
        <v>568</v>
      </c>
      <c r="G525" s="232"/>
      <c r="H525" s="235">
        <v>7.5199999999999996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1" t="s">
        <v>138</v>
      </c>
      <c r="AU525" s="241" t="s">
        <v>84</v>
      </c>
      <c r="AV525" s="14" t="s">
        <v>84</v>
      </c>
      <c r="AW525" s="14" t="s">
        <v>35</v>
      </c>
      <c r="AX525" s="14" t="s">
        <v>74</v>
      </c>
      <c r="AY525" s="241" t="s">
        <v>125</v>
      </c>
    </row>
    <row r="526" s="13" customFormat="1">
      <c r="A526" s="13"/>
      <c r="B526" s="221"/>
      <c r="C526" s="222"/>
      <c r="D526" s="214" t="s">
        <v>138</v>
      </c>
      <c r="E526" s="223" t="s">
        <v>19</v>
      </c>
      <c r="F526" s="224" t="s">
        <v>549</v>
      </c>
      <c r="G526" s="222"/>
      <c r="H526" s="223" t="s">
        <v>19</v>
      </c>
      <c r="I526" s="225"/>
      <c r="J526" s="222"/>
      <c r="K526" s="222"/>
      <c r="L526" s="226"/>
      <c r="M526" s="227"/>
      <c r="N526" s="228"/>
      <c r="O526" s="228"/>
      <c r="P526" s="228"/>
      <c r="Q526" s="228"/>
      <c r="R526" s="228"/>
      <c r="S526" s="228"/>
      <c r="T526" s="22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0" t="s">
        <v>138</v>
      </c>
      <c r="AU526" s="230" t="s">
        <v>84</v>
      </c>
      <c r="AV526" s="13" t="s">
        <v>82</v>
      </c>
      <c r="AW526" s="13" t="s">
        <v>35</v>
      </c>
      <c r="AX526" s="13" t="s">
        <v>74</v>
      </c>
      <c r="AY526" s="230" t="s">
        <v>125</v>
      </c>
    </row>
    <row r="527" s="14" customFormat="1">
      <c r="A527" s="14"/>
      <c r="B527" s="231"/>
      <c r="C527" s="232"/>
      <c r="D527" s="214" t="s">
        <v>138</v>
      </c>
      <c r="E527" s="233" t="s">
        <v>19</v>
      </c>
      <c r="F527" s="234" t="s">
        <v>569</v>
      </c>
      <c r="G527" s="232"/>
      <c r="H527" s="235">
        <v>7.5800000000000001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1" t="s">
        <v>138</v>
      </c>
      <c r="AU527" s="241" t="s">
        <v>84</v>
      </c>
      <c r="AV527" s="14" t="s">
        <v>84</v>
      </c>
      <c r="AW527" s="14" t="s">
        <v>35</v>
      </c>
      <c r="AX527" s="14" t="s">
        <v>74</v>
      </c>
      <c r="AY527" s="241" t="s">
        <v>125</v>
      </c>
    </row>
    <row r="528" s="13" customFormat="1">
      <c r="A528" s="13"/>
      <c r="B528" s="221"/>
      <c r="C528" s="222"/>
      <c r="D528" s="214" t="s">
        <v>138</v>
      </c>
      <c r="E528" s="223" t="s">
        <v>19</v>
      </c>
      <c r="F528" s="224" t="s">
        <v>551</v>
      </c>
      <c r="G528" s="222"/>
      <c r="H528" s="223" t="s">
        <v>19</v>
      </c>
      <c r="I528" s="225"/>
      <c r="J528" s="222"/>
      <c r="K528" s="222"/>
      <c r="L528" s="226"/>
      <c r="M528" s="227"/>
      <c r="N528" s="228"/>
      <c r="O528" s="228"/>
      <c r="P528" s="228"/>
      <c r="Q528" s="228"/>
      <c r="R528" s="228"/>
      <c r="S528" s="228"/>
      <c r="T528" s="22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0" t="s">
        <v>138</v>
      </c>
      <c r="AU528" s="230" t="s">
        <v>84</v>
      </c>
      <c r="AV528" s="13" t="s">
        <v>82</v>
      </c>
      <c r="AW528" s="13" t="s">
        <v>35</v>
      </c>
      <c r="AX528" s="13" t="s">
        <v>74</v>
      </c>
      <c r="AY528" s="230" t="s">
        <v>125</v>
      </c>
    </row>
    <row r="529" s="14" customFormat="1">
      <c r="A529" s="14"/>
      <c r="B529" s="231"/>
      <c r="C529" s="232"/>
      <c r="D529" s="214" t="s">
        <v>138</v>
      </c>
      <c r="E529" s="233" t="s">
        <v>19</v>
      </c>
      <c r="F529" s="234" t="s">
        <v>570</v>
      </c>
      <c r="G529" s="232"/>
      <c r="H529" s="235">
        <v>7.9800000000000004</v>
      </c>
      <c r="I529" s="236"/>
      <c r="J529" s="232"/>
      <c r="K529" s="232"/>
      <c r="L529" s="237"/>
      <c r="M529" s="238"/>
      <c r="N529" s="239"/>
      <c r="O529" s="239"/>
      <c r="P529" s="239"/>
      <c r="Q529" s="239"/>
      <c r="R529" s="239"/>
      <c r="S529" s="239"/>
      <c r="T529" s="24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1" t="s">
        <v>138</v>
      </c>
      <c r="AU529" s="241" t="s">
        <v>84</v>
      </c>
      <c r="AV529" s="14" t="s">
        <v>84</v>
      </c>
      <c r="AW529" s="14" t="s">
        <v>35</v>
      </c>
      <c r="AX529" s="14" t="s">
        <v>74</v>
      </c>
      <c r="AY529" s="241" t="s">
        <v>125</v>
      </c>
    </row>
    <row r="530" s="13" customFormat="1">
      <c r="A530" s="13"/>
      <c r="B530" s="221"/>
      <c r="C530" s="222"/>
      <c r="D530" s="214" t="s">
        <v>138</v>
      </c>
      <c r="E530" s="223" t="s">
        <v>19</v>
      </c>
      <c r="F530" s="224" t="s">
        <v>553</v>
      </c>
      <c r="G530" s="222"/>
      <c r="H530" s="223" t="s">
        <v>19</v>
      </c>
      <c r="I530" s="225"/>
      <c r="J530" s="222"/>
      <c r="K530" s="222"/>
      <c r="L530" s="226"/>
      <c r="M530" s="227"/>
      <c r="N530" s="228"/>
      <c r="O530" s="228"/>
      <c r="P530" s="228"/>
      <c r="Q530" s="228"/>
      <c r="R530" s="228"/>
      <c r="S530" s="228"/>
      <c r="T530" s="22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0" t="s">
        <v>138</v>
      </c>
      <c r="AU530" s="230" t="s">
        <v>84</v>
      </c>
      <c r="AV530" s="13" t="s">
        <v>82</v>
      </c>
      <c r="AW530" s="13" t="s">
        <v>35</v>
      </c>
      <c r="AX530" s="13" t="s">
        <v>74</v>
      </c>
      <c r="AY530" s="230" t="s">
        <v>125</v>
      </c>
    </row>
    <row r="531" s="14" customFormat="1">
      <c r="A531" s="14"/>
      <c r="B531" s="231"/>
      <c r="C531" s="232"/>
      <c r="D531" s="214" t="s">
        <v>138</v>
      </c>
      <c r="E531" s="233" t="s">
        <v>19</v>
      </c>
      <c r="F531" s="234" t="s">
        <v>570</v>
      </c>
      <c r="G531" s="232"/>
      <c r="H531" s="235">
        <v>7.9800000000000004</v>
      </c>
      <c r="I531" s="236"/>
      <c r="J531" s="232"/>
      <c r="K531" s="232"/>
      <c r="L531" s="237"/>
      <c r="M531" s="238"/>
      <c r="N531" s="239"/>
      <c r="O531" s="239"/>
      <c r="P531" s="239"/>
      <c r="Q531" s="239"/>
      <c r="R531" s="239"/>
      <c r="S531" s="239"/>
      <c r="T531" s="24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1" t="s">
        <v>138</v>
      </c>
      <c r="AU531" s="241" t="s">
        <v>84</v>
      </c>
      <c r="AV531" s="14" t="s">
        <v>84</v>
      </c>
      <c r="AW531" s="14" t="s">
        <v>35</v>
      </c>
      <c r="AX531" s="14" t="s">
        <v>74</v>
      </c>
      <c r="AY531" s="241" t="s">
        <v>125</v>
      </c>
    </row>
    <row r="532" s="15" customFormat="1">
      <c r="A532" s="15"/>
      <c r="B532" s="242"/>
      <c r="C532" s="243"/>
      <c r="D532" s="214" t="s">
        <v>138</v>
      </c>
      <c r="E532" s="244" t="s">
        <v>19</v>
      </c>
      <c r="F532" s="245" t="s">
        <v>253</v>
      </c>
      <c r="G532" s="243"/>
      <c r="H532" s="246">
        <v>52.027999999999999</v>
      </c>
      <c r="I532" s="247"/>
      <c r="J532" s="243"/>
      <c r="K532" s="243"/>
      <c r="L532" s="248"/>
      <c r="M532" s="249"/>
      <c r="N532" s="250"/>
      <c r="O532" s="250"/>
      <c r="P532" s="250"/>
      <c r="Q532" s="250"/>
      <c r="R532" s="250"/>
      <c r="S532" s="250"/>
      <c r="T532" s="251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52" t="s">
        <v>138</v>
      </c>
      <c r="AU532" s="252" t="s">
        <v>84</v>
      </c>
      <c r="AV532" s="15" t="s">
        <v>132</v>
      </c>
      <c r="AW532" s="15" t="s">
        <v>35</v>
      </c>
      <c r="AX532" s="15" t="s">
        <v>82</v>
      </c>
      <c r="AY532" s="252" t="s">
        <v>125</v>
      </c>
    </row>
    <row r="533" s="2" customFormat="1" ht="16.5" customHeight="1">
      <c r="A533" s="39"/>
      <c r="B533" s="40"/>
      <c r="C533" s="201" t="s">
        <v>577</v>
      </c>
      <c r="D533" s="201" t="s">
        <v>127</v>
      </c>
      <c r="E533" s="202" t="s">
        <v>578</v>
      </c>
      <c r="F533" s="203" t="s">
        <v>579</v>
      </c>
      <c r="G533" s="204" t="s">
        <v>436</v>
      </c>
      <c r="H533" s="205">
        <v>0.185</v>
      </c>
      <c r="I533" s="206"/>
      <c r="J533" s="207">
        <f>ROUND(I533*H533,2)</f>
        <v>0</v>
      </c>
      <c r="K533" s="203" t="s">
        <v>131</v>
      </c>
      <c r="L533" s="45"/>
      <c r="M533" s="208" t="s">
        <v>19</v>
      </c>
      <c r="N533" s="209" t="s">
        <v>45</v>
      </c>
      <c r="O533" s="85"/>
      <c r="P533" s="210">
        <f>O533*H533</f>
        <v>0</v>
      </c>
      <c r="Q533" s="210">
        <v>1.03955</v>
      </c>
      <c r="R533" s="210">
        <f>Q533*H533</f>
        <v>0.19231674999999998</v>
      </c>
      <c r="S533" s="210">
        <v>0</v>
      </c>
      <c r="T533" s="211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2" t="s">
        <v>132</v>
      </c>
      <c r="AT533" s="212" t="s">
        <v>127</v>
      </c>
      <c r="AU533" s="212" t="s">
        <v>84</v>
      </c>
      <c r="AY533" s="18" t="s">
        <v>125</v>
      </c>
      <c r="BE533" s="213">
        <f>IF(N533="základní",J533,0)</f>
        <v>0</v>
      </c>
      <c r="BF533" s="213">
        <f>IF(N533="snížená",J533,0)</f>
        <v>0</v>
      </c>
      <c r="BG533" s="213">
        <f>IF(N533="zákl. přenesená",J533,0)</f>
        <v>0</v>
      </c>
      <c r="BH533" s="213">
        <f>IF(N533="sníž. přenesená",J533,0)</f>
        <v>0</v>
      </c>
      <c r="BI533" s="213">
        <f>IF(N533="nulová",J533,0)</f>
        <v>0</v>
      </c>
      <c r="BJ533" s="18" t="s">
        <v>82</v>
      </c>
      <c r="BK533" s="213">
        <f>ROUND(I533*H533,2)</f>
        <v>0</v>
      </c>
      <c r="BL533" s="18" t="s">
        <v>132</v>
      </c>
      <c r="BM533" s="212" t="s">
        <v>580</v>
      </c>
    </row>
    <row r="534" s="2" customFormat="1">
      <c r="A534" s="39"/>
      <c r="B534" s="40"/>
      <c r="C534" s="41"/>
      <c r="D534" s="214" t="s">
        <v>134</v>
      </c>
      <c r="E534" s="41"/>
      <c r="F534" s="215" t="s">
        <v>581</v>
      </c>
      <c r="G534" s="41"/>
      <c r="H534" s="41"/>
      <c r="I534" s="216"/>
      <c r="J534" s="41"/>
      <c r="K534" s="41"/>
      <c r="L534" s="45"/>
      <c r="M534" s="217"/>
      <c r="N534" s="218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134</v>
      </c>
      <c r="AU534" s="18" t="s">
        <v>84</v>
      </c>
    </row>
    <row r="535" s="2" customFormat="1">
      <c r="A535" s="39"/>
      <c r="B535" s="40"/>
      <c r="C535" s="41"/>
      <c r="D535" s="219" t="s">
        <v>136</v>
      </c>
      <c r="E535" s="41"/>
      <c r="F535" s="220" t="s">
        <v>582</v>
      </c>
      <c r="G535" s="41"/>
      <c r="H535" s="41"/>
      <c r="I535" s="216"/>
      <c r="J535" s="41"/>
      <c r="K535" s="41"/>
      <c r="L535" s="45"/>
      <c r="M535" s="217"/>
      <c r="N535" s="218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136</v>
      </c>
      <c r="AU535" s="18" t="s">
        <v>84</v>
      </c>
    </row>
    <row r="536" s="13" customFormat="1">
      <c r="A536" s="13"/>
      <c r="B536" s="221"/>
      <c r="C536" s="222"/>
      <c r="D536" s="214" t="s">
        <v>138</v>
      </c>
      <c r="E536" s="223" t="s">
        <v>19</v>
      </c>
      <c r="F536" s="224" t="s">
        <v>139</v>
      </c>
      <c r="G536" s="222"/>
      <c r="H536" s="223" t="s">
        <v>19</v>
      </c>
      <c r="I536" s="225"/>
      <c r="J536" s="222"/>
      <c r="K536" s="222"/>
      <c r="L536" s="226"/>
      <c r="M536" s="227"/>
      <c r="N536" s="228"/>
      <c r="O536" s="228"/>
      <c r="P536" s="228"/>
      <c r="Q536" s="228"/>
      <c r="R536" s="228"/>
      <c r="S536" s="228"/>
      <c r="T536" s="22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0" t="s">
        <v>138</v>
      </c>
      <c r="AU536" s="230" t="s">
        <v>84</v>
      </c>
      <c r="AV536" s="13" t="s">
        <v>82</v>
      </c>
      <c r="AW536" s="13" t="s">
        <v>35</v>
      </c>
      <c r="AX536" s="13" t="s">
        <v>74</v>
      </c>
      <c r="AY536" s="230" t="s">
        <v>125</v>
      </c>
    </row>
    <row r="537" s="13" customFormat="1">
      <c r="A537" s="13"/>
      <c r="B537" s="221"/>
      <c r="C537" s="222"/>
      <c r="D537" s="214" t="s">
        <v>138</v>
      </c>
      <c r="E537" s="223" t="s">
        <v>19</v>
      </c>
      <c r="F537" s="224" t="s">
        <v>583</v>
      </c>
      <c r="G537" s="222"/>
      <c r="H537" s="223" t="s">
        <v>19</v>
      </c>
      <c r="I537" s="225"/>
      <c r="J537" s="222"/>
      <c r="K537" s="222"/>
      <c r="L537" s="226"/>
      <c r="M537" s="227"/>
      <c r="N537" s="228"/>
      <c r="O537" s="228"/>
      <c r="P537" s="228"/>
      <c r="Q537" s="228"/>
      <c r="R537" s="228"/>
      <c r="S537" s="228"/>
      <c r="T537" s="22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0" t="s">
        <v>138</v>
      </c>
      <c r="AU537" s="230" t="s">
        <v>84</v>
      </c>
      <c r="AV537" s="13" t="s">
        <v>82</v>
      </c>
      <c r="AW537" s="13" t="s">
        <v>35</v>
      </c>
      <c r="AX537" s="13" t="s">
        <v>74</v>
      </c>
      <c r="AY537" s="230" t="s">
        <v>125</v>
      </c>
    </row>
    <row r="538" s="14" customFormat="1">
      <c r="A538" s="14"/>
      <c r="B538" s="231"/>
      <c r="C538" s="232"/>
      <c r="D538" s="214" t="s">
        <v>138</v>
      </c>
      <c r="E538" s="233" t="s">
        <v>19</v>
      </c>
      <c r="F538" s="234" t="s">
        <v>584</v>
      </c>
      <c r="G538" s="232"/>
      <c r="H538" s="235">
        <v>0.185</v>
      </c>
      <c r="I538" s="236"/>
      <c r="J538" s="232"/>
      <c r="K538" s="232"/>
      <c r="L538" s="237"/>
      <c r="M538" s="238"/>
      <c r="N538" s="239"/>
      <c r="O538" s="239"/>
      <c r="P538" s="239"/>
      <c r="Q538" s="239"/>
      <c r="R538" s="239"/>
      <c r="S538" s="239"/>
      <c r="T538" s="24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1" t="s">
        <v>138</v>
      </c>
      <c r="AU538" s="241" t="s">
        <v>84</v>
      </c>
      <c r="AV538" s="14" t="s">
        <v>84</v>
      </c>
      <c r="AW538" s="14" t="s">
        <v>35</v>
      </c>
      <c r="AX538" s="14" t="s">
        <v>82</v>
      </c>
      <c r="AY538" s="241" t="s">
        <v>125</v>
      </c>
    </row>
    <row r="539" s="12" customFormat="1" ht="22.8" customHeight="1">
      <c r="A539" s="12"/>
      <c r="B539" s="185"/>
      <c r="C539" s="186"/>
      <c r="D539" s="187" t="s">
        <v>73</v>
      </c>
      <c r="E539" s="199" t="s">
        <v>132</v>
      </c>
      <c r="F539" s="199" t="s">
        <v>585</v>
      </c>
      <c r="G539" s="186"/>
      <c r="H539" s="186"/>
      <c r="I539" s="189"/>
      <c r="J539" s="200">
        <f>BK539</f>
        <v>0</v>
      </c>
      <c r="K539" s="186"/>
      <c r="L539" s="191"/>
      <c r="M539" s="192"/>
      <c r="N539" s="193"/>
      <c r="O539" s="193"/>
      <c r="P539" s="194">
        <f>SUM(P540:P560)</f>
        <v>0</v>
      </c>
      <c r="Q539" s="193"/>
      <c r="R539" s="194">
        <f>SUM(R540:R560)</f>
        <v>597.19050000000004</v>
      </c>
      <c r="S539" s="193"/>
      <c r="T539" s="195">
        <f>SUM(T540:T560)</f>
        <v>0.024749999999999998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196" t="s">
        <v>82</v>
      </c>
      <c r="AT539" s="197" t="s">
        <v>73</v>
      </c>
      <c r="AU539" s="197" t="s">
        <v>82</v>
      </c>
      <c r="AY539" s="196" t="s">
        <v>125</v>
      </c>
      <c r="BK539" s="198">
        <f>SUM(BK540:BK560)</f>
        <v>0</v>
      </c>
    </row>
    <row r="540" s="2" customFormat="1" ht="16.5" customHeight="1">
      <c r="A540" s="39"/>
      <c r="B540" s="40"/>
      <c r="C540" s="201" t="s">
        <v>586</v>
      </c>
      <c r="D540" s="201" t="s">
        <v>127</v>
      </c>
      <c r="E540" s="202" t="s">
        <v>587</v>
      </c>
      <c r="F540" s="203" t="s">
        <v>588</v>
      </c>
      <c r="G540" s="204" t="s">
        <v>216</v>
      </c>
      <c r="H540" s="205">
        <v>20.25</v>
      </c>
      <c r="I540" s="206"/>
      <c r="J540" s="207">
        <f>ROUND(I540*H540,2)</f>
        <v>0</v>
      </c>
      <c r="K540" s="203" t="s">
        <v>131</v>
      </c>
      <c r="L540" s="45"/>
      <c r="M540" s="208" t="s">
        <v>19</v>
      </c>
      <c r="N540" s="209" t="s">
        <v>45</v>
      </c>
      <c r="O540" s="85"/>
      <c r="P540" s="210">
        <f>O540*H540</f>
        <v>0</v>
      </c>
      <c r="Q540" s="210">
        <v>2.25</v>
      </c>
      <c r="R540" s="210">
        <f>Q540*H540</f>
        <v>45.5625</v>
      </c>
      <c r="S540" s="210">
        <v>0</v>
      </c>
      <c r="T540" s="211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2" t="s">
        <v>132</v>
      </c>
      <c r="AT540" s="212" t="s">
        <v>127</v>
      </c>
      <c r="AU540" s="212" t="s">
        <v>84</v>
      </c>
      <c r="AY540" s="18" t="s">
        <v>125</v>
      </c>
      <c r="BE540" s="213">
        <f>IF(N540="základní",J540,0)</f>
        <v>0</v>
      </c>
      <c r="BF540" s="213">
        <f>IF(N540="snížená",J540,0)</f>
        <v>0</v>
      </c>
      <c r="BG540" s="213">
        <f>IF(N540="zákl. přenesená",J540,0)</f>
        <v>0</v>
      </c>
      <c r="BH540" s="213">
        <f>IF(N540="sníž. přenesená",J540,0)</f>
        <v>0</v>
      </c>
      <c r="BI540" s="213">
        <f>IF(N540="nulová",J540,0)</f>
        <v>0</v>
      </c>
      <c r="BJ540" s="18" t="s">
        <v>82</v>
      </c>
      <c r="BK540" s="213">
        <f>ROUND(I540*H540,2)</f>
        <v>0</v>
      </c>
      <c r="BL540" s="18" t="s">
        <v>132</v>
      </c>
      <c r="BM540" s="212" t="s">
        <v>589</v>
      </c>
    </row>
    <row r="541" s="2" customFormat="1">
      <c r="A541" s="39"/>
      <c r="B541" s="40"/>
      <c r="C541" s="41"/>
      <c r="D541" s="214" t="s">
        <v>134</v>
      </c>
      <c r="E541" s="41"/>
      <c r="F541" s="215" t="s">
        <v>590</v>
      </c>
      <c r="G541" s="41"/>
      <c r="H541" s="41"/>
      <c r="I541" s="216"/>
      <c r="J541" s="41"/>
      <c r="K541" s="41"/>
      <c r="L541" s="45"/>
      <c r="M541" s="217"/>
      <c r="N541" s="218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134</v>
      </c>
      <c r="AU541" s="18" t="s">
        <v>84</v>
      </c>
    </row>
    <row r="542" s="2" customFormat="1">
      <c r="A542" s="39"/>
      <c r="B542" s="40"/>
      <c r="C542" s="41"/>
      <c r="D542" s="219" t="s">
        <v>136</v>
      </c>
      <c r="E542" s="41"/>
      <c r="F542" s="220" t="s">
        <v>591</v>
      </c>
      <c r="G542" s="41"/>
      <c r="H542" s="41"/>
      <c r="I542" s="216"/>
      <c r="J542" s="41"/>
      <c r="K542" s="41"/>
      <c r="L542" s="45"/>
      <c r="M542" s="217"/>
      <c r="N542" s="218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136</v>
      </c>
      <c r="AU542" s="18" t="s">
        <v>84</v>
      </c>
    </row>
    <row r="543" s="13" customFormat="1">
      <c r="A543" s="13"/>
      <c r="B543" s="221"/>
      <c r="C543" s="222"/>
      <c r="D543" s="214" t="s">
        <v>138</v>
      </c>
      <c r="E543" s="223" t="s">
        <v>19</v>
      </c>
      <c r="F543" s="224" t="s">
        <v>139</v>
      </c>
      <c r="G543" s="222"/>
      <c r="H543" s="223" t="s">
        <v>19</v>
      </c>
      <c r="I543" s="225"/>
      <c r="J543" s="222"/>
      <c r="K543" s="222"/>
      <c r="L543" s="226"/>
      <c r="M543" s="227"/>
      <c r="N543" s="228"/>
      <c r="O543" s="228"/>
      <c r="P543" s="228"/>
      <c r="Q543" s="228"/>
      <c r="R543" s="228"/>
      <c r="S543" s="228"/>
      <c r="T543" s="22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0" t="s">
        <v>138</v>
      </c>
      <c r="AU543" s="230" t="s">
        <v>84</v>
      </c>
      <c r="AV543" s="13" t="s">
        <v>82</v>
      </c>
      <c r="AW543" s="13" t="s">
        <v>35</v>
      </c>
      <c r="AX543" s="13" t="s">
        <v>74</v>
      </c>
      <c r="AY543" s="230" t="s">
        <v>125</v>
      </c>
    </row>
    <row r="544" s="13" customFormat="1">
      <c r="A544" s="13"/>
      <c r="B544" s="221"/>
      <c r="C544" s="222"/>
      <c r="D544" s="214" t="s">
        <v>138</v>
      </c>
      <c r="E544" s="223" t="s">
        <v>19</v>
      </c>
      <c r="F544" s="224" t="s">
        <v>592</v>
      </c>
      <c r="G544" s="222"/>
      <c r="H544" s="223" t="s">
        <v>19</v>
      </c>
      <c r="I544" s="225"/>
      <c r="J544" s="222"/>
      <c r="K544" s="222"/>
      <c r="L544" s="226"/>
      <c r="M544" s="227"/>
      <c r="N544" s="228"/>
      <c r="O544" s="228"/>
      <c r="P544" s="228"/>
      <c r="Q544" s="228"/>
      <c r="R544" s="228"/>
      <c r="S544" s="228"/>
      <c r="T544" s="22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0" t="s">
        <v>138</v>
      </c>
      <c r="AU544" s="230" t="s">
        <v>84</v>
      </c>
      <c r="AV544" s="13" t="s">
        <v>82</v>
      </c>
      <c r="AW544" s="13" t="s">
        <v>35</v>
      </c>
      <c r="AX544" s="13" t="s">
        <v>74</v>
      </c>
      <c r="AY544" s="230" t="s">
        <v>125</v>
      </c>
    </row>
    <row r="545" s="14" customFormat="1">
      <c r="A545" s="14"/>
      <c r="B545" s="231"/>
      <c r="C545" s="232"/>
      <c r="D545" s="214" t="s">
        <v>138</v>
      </c>
      <c r="E545" s="233" t="s">
        <v>19</v>
      </c>
      <c r="F545" s="234" t="s">
        <v>450</v>
      </c>
      <c r="G545" s="232"/>
      <c r="H545" s="235">
        <v>20.25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1" t="s">
        <v>138</v>
      </c>
      <c r="AU545" s="241" t="s">
        <v>84</v>
      </c>
      <c r="AV545" s="14" t="s">
        <v>84</v>
      </c>
      <c r="AW545" s="14" t="s">
        <v>35</v>
      </c>
      <c r="AX545" s="14" t="s">
        <v>82</v>
      </c>
      <c r="AY545" s="241" t="s">
        <v>125</v>
      </c>
    </row>
    <row r="546" s="2" customFormat="1" ht="21.75" customHeight="1">
      <c r="A546" s="39"/>
      <c r="B546" s="40"/>
      <c r="C546" s="201" t="s">
        <v>593</v>
      </c>
      <c r="D546" s="201" t="s">
        <v>127</v>
      </c>
      <c r="E546" s="202" t="s">
        <v>594</v>
      </c>
      <c r="F546" s="203" t="s">
        <v>595</v>
      </c>
      <c r="G546" s="204" t="s">
        <v>216</v>
      </c>
      <c r="H546" s="205">
        <v>298.5</v>
      </c>
      <c r="I546" s="206"/>
      <c r="J546" s="207">
        <f>ROUND(I546*H546,2)</f>
        <v>0</v>
      </c>
      <c r="K546" s="203" t="s">
        <v>131</v>
      </c>
      <c r="L546" s="45"/>
      <c r="M546" s="208" t="s">
        <v>19</v>
      </c>
      <c r="N546" s="209" t="s">
        <v>45</v>
      </c>
      <c r="O546" s="85"/>
      <c r="P546" s="210">
        <f>O546*H546</f>
        <v>0</v>
      </c>
      <c r="Q546" s="210">
        <v>1.8480000000000001</v>
      </c>
      <c r="R546" s="210">
        <f>Q546*H546</f>
        <v>551.62800000000004</v>
      </c>
      <c r="S546" s="210">
        <v>0</v>
      </c>
      <c r="T546" s="211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2" t="s">
        <v>132</v>
      </c>
      <c r="AT546" s="212" t="s">
        <v>127</v>
      </c>
      <c r="AU546" s="212" t="s">
        <v>84</v>
      </c>
      <c r="AY546" s="18" t="s">
        <v>125</v>
      </c>
      <c r="BE546" s="213">
        <f>IF(N546="základní",J546,0)</f>
        <v>0</v>
      </c>
      <c r="BF546" s="213">
        <f>IF(N546="snížená",J546,0)</f>
        <v>0</v>
      </c>
      <c r="BG546" s="213">
        <f>IF(N546="zákl. přenesená",J546,0)</f>
        <v>0</v>
      </c>
      <c r="BH546" s="213">
        <f>IF(N546="sníž. přenesená",J546,0)</f>
        <v>0</v>
      </c>
      <c r="BI546" s="213">
        <f>IF(N546="nulová",J546,0)</f>
        <v>0</v>
      </c>
      <c r="BJ546" s="18" t="s">
        <v>82</v>
      </c>
      <c r="BK546" s="213">
        <f>ROUND(I546*H546,2)</f>
        <v>0</v>
      </c>
      <c r="BL546" s="18" t="s">
        <v>132</v>
      </c>
      <c r="BM546" s="212" t="s">
        <v>596</v>
      </c>
    </row>
    <row r="547" s="2" customFormat="1">
      <c r="A547" s="39"/>
      <c r="B547" s="40"/>
      <c r="C547" s="41"/>
      <c r="D547" s="214" t="s">
        <v>134</v>
      </c>
      <c r="E547" s="41"/>
      <c r="F547" s="215" t="s">
        <v>597</v>
      </c>
      <c r="G547" s="41"/>
      <c r="H547" s="41"/>
      <c r="I547" s="216"/>
      <c r="J547" s="41"/>
      <c r="K547" s="41"/>
      <c r="L547" s="45"/>
      <c r="M547" s="217"/>
      <c r="N547" s="218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134</v>
      </c>
      <c r="AU547" s="18" t="s">
        <v>84</v>
      </c>
    </row>
    <row r="548" s="2" customFormat="1">
      <c r="A548" s="39"/>
      <c r="B548" s="40"/>
      <c r="C548" s="41"/>
      <c r="D548" s="219" t="s">
        <v>136</v>
      </c>
      <c r="E548" s="41"/>
      <c r="F548" s="220" t="s">
        <v>598</v>
      </c>
      <c r="G548" s="41"/>
      <c r="H548" s="41"/>
      <c r="I548" s="216"/>
      <c r="J548" s="41"/>
      <c r="K548" s="41"/>
      <c r="L548" s="45"/>
      <c r="M548" s="217"/>
      <c r="N548" s="218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136</v>
      </c>
      <c r="AU548" s="18" t="s">
        <v>84</v>
      </c>
    </row>
    <row r="549" s="13" customFormat="1">
      <c r="A549" s="13"/>
      <c r="B549" s="221"/>
      <c r="C549" s="222"/>
      <c r="D549" s="214" t="s">
        <v>138</v>
      </c>
      <c r="E549" s="223" t="s">
        <v>19</v>
      </c>
      <c r="F549" s="224" t="s">
        <v>139</v>
      </c>
      <c r="G549" s="222"/>
      <c r="H549" s="223" t="s">
        <v>19</v>
      </c>
      <c r="I549" s="225"/>
      <c r="J549" s="222"/>
      <c r="K549" s="222"/>
      <c r="L549" s="226"/>
      <c r="M549" s="227"/>
      <c r="N549" s="228"/>
      <c r="O549" s="228"/>
      <c r="P549" s="228"/>
      <c r="Q549" s="228"/>
      <c r="R549" s="228"/>
      <c r="S549" s="228"/>
      <c r="T549" s="22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0" t="s">
        <v>138</v>
      </c>
      <c r="AU549" s="230" t="s">
        <v>84</v>
      </c>
      <c r="AV549" s="13" t="s">
        <v>82</v>
      </c>
      <c r="AW549" s="13" t="s">
        <v>35</v>
      </c>
      <c r="AX549" s="13" t="s">
        <v>74</v>
      </c>
      <c r="AY549" s="230" t="s">
        <v>125</v>
      </c>
    </row>
    <row r="550" s="13" customFormat="1">
      <c r="A550" s="13"/>
      <c r="B550" s="221"/>
      <c r="C550" s="222"/>
      <c r="D550" s="214" t="s">
        <v>138</v>
      </c>
      <c r="E550" s="223" t="s">
        <v>19</v>
      </c>
      <c r="F550" s="224" t="s">
        <v>599</v>
      </c>
      <c r="G550" s="222"/>
      <c r="H550" s="223" t="s">
        <v>19</v>
      </c>
      <c r="I550" s="225"/>
      <c r="J550" s="222"/>
      <c r="K550" s="222"/>
      <c r="L550" s="226"/>
      <c r="M550" s="227"/>
      <c r="N550" s="228"/>
      <c r="O550" s="228"/>
      <c r="P550" s="228"/>
      <c r="Q550" s="228"/>
      <c r="R550" s="228"/>
      <c r="S550" s="228"/>
      <c r="T550" s="22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0" t="s">
        <v>138</v>
      </c>
      <c r="AU550" s="230" t="s">
        <v>84</v>
      </c>
      <c r="AV550" s="13" t="s">
        <v>82</v>
      </c>
      <c r="AW550" s="13" t="s">
        <v>35</v>
      </c>
      <c r="AX550" s="13" t="s">
        <v>74</v>
      </c>
      <c r="AY550" s="230" t="s">
        <v>125</v>
      </c>
    </row>
    <row r="551" s="14" customFormat="1">
      <c r="A551" s="14"/>
      <c r="B551" s="231"/>
      <c r="C551" s="232"/>
      <c r="D551" s="214" t="s">
        <v>138</v>
      </c>
      <c r="E551" s="233" t="s">
        <v>19</v>
      </c>
      <c r="F551" s="234" t="s">
        <v>600</v>
      </c>
      <c r="G551" s="232"/>
      <c r="H551" s="235">
        <v>81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1" t="s">
        <v>138</v>
      </c>
      <c r="AU551" s="241" t="s">
        <v>84</v>
      </c>
      <c r="AV551" s="14" t="s">
        <v>84</v>
      </c>
      <c r="AW551" s="14" t="s">
        <v>35</v>
      </c>
      <c r="AX551" s="14" t="s">
        <v>74</v>
      </c>
      <c r="AY551" s="241" t="s">
        <v>125</v>
      </c>
    </row>
    <row r="552" s="13" customFormat="1">
      <c r="A552" s="13"/>
      <c r="B552" s="221"/>
      <c r="C552" s="222"/>
      <c r="D552" s="214" t="s">
        <v>138</v>
      </c>
      <c r="E552" s="223" t="s">
        <v>19</v>
      </c>
      <c r="F552" s="224" t="s">
        <v>140</v>
      </c>
      <c r="G552" s="222"/>
      <c r="H552" s="223" t="s">
        <v>19</v>
      </c>
      <c r="I552" s="225"/>
      <c r="J552" s="222"/>
      <c r="K552" s="222"/>
      <c r="L552" s="226"/>
      <c r="M552" s="227"/>
      <c r="N552" s="228"/>
      <c r="O552" s="228"/>
      <c r="P552" s="228"/>
      <c r="Q552" s="228"/>
      <c r="R552" s="228"/>
      <c r="S552" s="228"/>
      <c r="T552" s="22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0" t="s">
        <v>138</v>
      </c>
      <c r="AU552" s="230" t="s">
        <v>84</v>
      </c>
      <c r="AV552" s="13" t="s">
        <v>82</v>
      </c>
      <c r="AW552" s="13" t="s">
        <v>35</v>
      </c>
      <c r="AX552" s="13" t="s">
        <v>74</v>
      </c>
      <c r="AY552" s="230" t="s">
        <v>125</v>
      </c>
    </row>
    <row r="553" s="14" customFormat="1">
      <c r="A553" s="14"/>
      <c r="B553" s="231"/>
      <c r="C553" s="232"/>
      <c r="D553" s="214" t="s">
        <v>138</v>
      </c>
      <c r="E553" s="233" t="s">
        <v>19</v>
      </c>
      <c r="F553" s="234" t="s">
        <v>601</v>
      </c>
      <c r="G553" s="232"/>
      <c r="H553" s="235">
        <v>217.5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1" t="s">
        <v>138</v>
      </c>
      <c r="AU553" s="241" t="s">
        <v>84</v>
      </c>
      <c r="AV553" s="14" t="s">
        <v>84</v>
      </c>
      <c r="AW553" s="14" t="s">
        <v>35</v>
      </c>
      <c r="AX553" s="14" t="s">
        <v>74</v>
      </c>
      <c r="AY553" s="241" t="s">
        <v>125</v>
      </c>
    </row>
    <row r="554" s="15" customFormat="1">
      <c r="A554" s="15"/>
      <c r="B554" s="242"/>
      <c r="C554" s="243"/>
      <c r="D554" s="214" t="s">
        <v>138</v>
      </c>
      <c r="E554" s="244" t="s">
        <v>19</v>
      </c>
      <c r="F554" s="245" t="s">
        <v>253</v>
      </c>
      <c r="G554" s="243"/>
      <c r="H554" s="246">
        <v>298.5</v>
      </c>
      <c r="I554" s="247"/>
      <c r="J554" s="243"/>
      <c r="K554" s="243"/>
      <c r="L554" s="248"/>
      <c r="M554" s="249"/>
      <c r="N554" s="250"/>
      <c r="O554" s="250"/>
      <c r="P554" s="250"/>
      <c r="Q554" s="250"/>
      <c r="R554" s="250"/>
      <c r="S554" s="250"/>
      <c r="T554" s="251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52" t="s">
        <v>138</v>
      </c>
      <c r="AU554" s="252" t="s">
        <v>84</v>
      </c>
      <c r="AV554" s="15" t="s">
        <v>132</v>
      </c>
      <c r="AW554" s="15" t="s">
        <v>35</v>
      </c>
      <c r="AX554" s="15" t="s">
        <v>82</v>
      </c>
      <c r="AY554" s="252" t="s">
        <v>125</v>
      </c>
    </row>
    <row r="555" s="2" customFormat="1" ht="16.5" customHeight="1">
      <c r="A555" s="39"/>
      <c r="B555" s="40"/>
      <c r="C555" s="201" t="s">
        <v>602</v>
      </c>
      <c r="D555" s="201" t="s">
        <v>127</v>
      </c>
      <c r="E555" s="202" t="s">
        <v>603</v>
      </c>
      <c r="F555" s="203" t="s">
        <v>604</v>
      </c>
      <c r="G555" s="204" t="s">
        <v>605</v>
      </c>
      <c r="H555" s="205">
        <v>1.6499999999999999</v>
      </c>
      <c r="I555" s="206"/>
      <c r="J555" s="207">
        <f>ROUND(I555*H555,2)</f>
        <v>0</v>
      </c>
      <c r="K555" s="203" t="s">
        <v>131</v>
      </c>
      <c r="L555" s="45"/>
      <c r="M555" s="208" t="s">
        <v>19</v>
      </c>
      <c r="N555" s="209" t="s">
        <v>45</v>
      </c>
      <c r="O555" s="85"/>
      <c r="P555" s="210">
        <f>O555*H555</f>
        <v>0</v>
      </c>
      <c r="Q555" s="210">
        <v>0</v>
      </c>
      <c r="R555" s="210">
        <f>Q555*H555</f>
        <v>0</v>
      </c>
      <c r="S555" s="210">
        <v>0.014999999999999999</v>
      </c>
      <c r="T555" s="211">
        <f>S555*H555</f>
        <v>0.024749999999999998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12" t="s">
        <v>132</v>
      </c>
      <c r="AT555" s="212" t="s">
        <v>127</v>
      </c>
      <c r="AU555" s="212" t="s">
        <v>84</v>
      </c>
      <c r="AY555" s="18" t="s">
        <v>125</v>
      </c>
      <c r="BE555" s="213">
        <f>IF(N555="základní",J555,0)</f>
        <v>0</v>
      </c>
      <c r="BF555" s="213">
        <f>IF(N555="snížená",J555,0)</f>
        <v>0</v>
      </c>
      <c r="BG555" s="213">
        <f>IF(N555="zákl. přenesená",J555,0)</f>
        <v>0</v>
      </c>
      <c r="BH555" s="213">
        <f>IF(N555="sníž. přenesená",J555,0)</f>
        <v>0</v>
      </c>
      <c r="BI555" s="213">
        <f>IF(N555="nulová",J555,0)</f>
        <v>0</v>
      </c>
      <c r="BJ555" s="18" t="s">
        <v>82</v>
      </c>
      <c r="BK555" s="213">
        <f>ROUND(I555*H555,2)</f>
        <v>0</v>
      </c>
      <c r="BL555" s="18" t="s">
        <v>132</v>
      </c>
      <c r="BM555" s="212" t="s">
        <v>606</v>
      </c>
    </row>
    <row r="556" s="2" customFormat="1">
      <c r="A556" s="39"/>
      <c r="B556" s="40"/>
      <c r="C556" s="41"/>
      <c r="D556" s="214" t="s">
        <v>134</v>
      </c>
      <c r="E556" s="41"/>
      <c r="F556" s="215" t="s">
        <v>607</v>
      </c>
      <c r="G556" s="41"/>
      <c r="H556" s="41"/>
      <c r="I556" s="216"/>
      <c r="J556" s="41"/>
      <c r="K556" s="41"/>
      <c r="L556" s="45"/>
      <c r="M556" s="217"/>
      <c r="N556" s="218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134</v>
      </c>
      <c r="AU556" s="18" t="s">
        <v>84</v>
      </c>
    </row>
    <row r="557" s="2" customFormat="1">
      <c r="A557" s="39"/>
      <c r="B557" s="40"/>
      <c r="C557" s="41"/>
      <c r="D557" s="219" t="s">
        <v>136</v>
      </c>
      <c r="E557" s="41"/>
      <c r="F557" s="220" t="s">
        <v>608</v>
      </c>
      <c r="G557" s="41"/>
      <c r="H557" s="41"/>
      <c r="I557" s="216"/>
      <c r="J557" s="41"/>
      <c r="K557" s="41"/>
      <c r="L557" s="45"/>
      <c r="M557" s="217"/>
      <c r="N557" s="218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136</v>
      </c>
      <c r="AU557" s="18" t="s">
        <v>84</v>
      </c>
    </row>
    <row r="558" s="13" customFormat="1">
      <c r="A558" s="13"/>
      <c r="B558" s="221"/>
      <c r="C558" s="222"/>
      <c r="D558" s="214" t="s">
        <v>138</v>
      </c>
      <c r="E558" s="223" t="s">
        <v>19</v>
      </c>
      <c r="F558" s="224" t="s">
        <v>139</v>
      </c>
      <c r="G558" s="222"/>
      <c r="H558" s="223" t="s">
        <v>19</v>
      </c>
      <c r="I558" s="225"/>
      <c r="J558" s="222"/>
      <c r="K558" s="222"/>
      <c r="L558" s="226"/>
      <c r="M558" s="227"/>
      <c r="N558" s="228"/>
      <c r="O558" s="228"/>
      <c r="P558" s="228"/>
      <c r="Q558" s="228"/>
      <c r="R558" s="228"/>
      <c r="S558" s="228"/>
      <c r="T558" s="22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0" t="s">
        <v>138</v>
      </c>
      <c r="AU558" s="230" t="s">
        <v>84</v>
      </c>
      <c r="AV558" s="13" t="s">
        <v>82</v>
      </c>
      <c r="AW558" s="13" t="s">
        <v>35</v>
      </c>
      <c r="AX558" s="13" t="s">
        <v>74</v>
      </c>
      <c r="AY558" s="230" t="s">
        <v>125</v>
      </c>
    </row>
    <row r="559" s="13" customFormat="1">
      <c r="A559" s="13"/>
      <c r="B559" s="221"/>
      <c r="C559" s="222"/>
      <c r="D559" s="214" t="s">
        <v>138</v>
      </c>
      <c r="E559" s="223" t="s">
        <v>19</v>
      </c>
      <c r="F559" s="224" t="s">
        <v>609</v>
      </c>
      <c r="G559" s="222"/>
      <c r="H559" s="223" t="s">
        <v>19</v>
      </c>
      <c r="I559" s="225"/>
      <c r="J559" s="222"/>
      <c r="K559" s="222"/>
      <c r="L559" s="226"/>
      <c r="M559" s="227"/>
      <c r="N559" s="228"/>
      <c r="O559" s="228"/>
      <c r="P559" s="228"/>
      <c r="Q559" s="228"/>
      <c r="R559" s="228"/>
      <c r="S559" s="228"/>
      <c r="T559" s="22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0" t="s">
        <v>138</v>
      </c>
      <c r="AU559" s="230" t="s">
        <v>84</v>
      </c>
      <c r="AV559" s="13" t="s">
        <v>82</v>
      </c>
      <c r="AW559" s="13" t="s">
        <v>35</v>
      </c>
      <c r="AX559" s="13" t="s">
        <v>74</v>
      </c>
      <c r="AY559" s="230" t="s">
        <v>125</v>
      </c>
    </row>
    <row r="560" s="14" customFormat="1">
      <c r="A560" s="14"/>
      <c r="B560" s="231"/>
      <c r="C560" s="232"/>
      <c r="D560" s="214" t="s">
        <v>138</v>
      </c>
      <c r="E560" s="233" t="s">
        <v>19</v>
      </c>
      <c r="F560" s="234" t="s">
        <v>610</v>
      </c>
      <c r="G560" s="232"/>
      <c r="H560" s="235">
        <v>1.6499999999999999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1" t="s">
        <v>138</v>
      </c>
      <c r="AU560" s="241" t="s">
        <v>84</v>
      </c>
      <c r="AV560" s="14" t="s">
        <v>84</v>
      </c>
      <c r="AW560" s="14" t="s">
        <v>35</v>
      </c>
      <c r="AX560" s="14" t="s">
        <v>82</v>
      </c>
      <c r="AY560" s="241" t="s">
        <v>125</v>
      </c>
    </row>
    <row r="561" s="12" customFormat="1" ht="22.8" customHeight="1">
      <c r="A561" s="12"/>
      <c r="B561" s="185"/>
      <c r="C561" s="186"/>
      <c r="D561" s="187" t="s">
        <v>73</v>
      </c>
      <c r="E561" s="199" t="s">
        <v>164</v>
      </c>
      <c r="F561" s="199" t="s">
        <v>611</v>
      </c>
      <c r="G561" s="186"/>
      <c r="H561" s="186"/>
      <c r="I561" s="189"/>
      <c r="J561" s="200">
        <f>BK561</f>
        <v>0</v>
      </c>
      <c r="K561" s="186"/>
      <c r="L561" s="191"/>
      <c r="M561" s="192"/>
      <c r="N561" s="193"/>
      <c r="O561" s="193"/>
      <c r="P561" s="194">
        <f>SUM(P562:P582)</f>
        <v>0</v>
      </c>
      <c r="Q561" s="193"/>
      <c r="R561" s="194">
        <f>SUM(R562:R582)</f>
        <v>449.0865</v>
      </c>
      <c r="S561" s="193"/>
      <c r="T561" s="195">
        <f>SUM(T562:T582)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196" t="s">
        <v>82</v>
      </c>
      <c r="AT561" s="197" t="s">
        <v>73</v>
      </c>
      <c r="AU561" s="197" t="s">
        <v>82</v>
      </c>
      <c r="AY561" s="196" t="s">
        <v>125</v>
      </c>
      <c r="BK561" s="198">
        <f>SUM(BK562:BK582)</f>
        <v>0</v>
      </c>
    </row>
    <row r="562" s="2" customFormat="1" ht="16.5" customHeight="1">
      <c r="A562" s="39"/>
      <c r="B562" s="40"/>
      <c r="C562" s="201" t="s">
        <v>612</v>
      </c>
      <c r="D562" s="201" t="s">
        <v>127</v>
      </c>
      <c r="E562" s="202" t="s">
        <v>613</v>
      </c>
      <c r="F562" s="203" t="s">
        <v>614</v>
      </c>
      <c r="G562" s="204" t="s">
        <v>130</v>
      </c>
      <c r="H562" s="205">
        <v>4.0499999999999998</v>
      </c>
      <c r="I562" s="206"/>
      <c r="J562" s="207">
        <f>ROUND(I562*H562,2)</f>
        <v>0</v>
      </c>
      <c r="K562" s="203" t="s">
        <v>131</v>
      </c>
      <c r="L562" s="45"/>
      <c r="M562" s="208" t="s">
        <v>19</v>
      </c>
      <c r="N562" s="209" t="s">
        <v>45</v>
      </c>
      <c r="O562" s="85"/>
      <c r="P562" s="210">
        <f>O562*H562</f>
        <v>0</v>
      </c>
      <c r="Q562" s="210">
        <v>0.23000000000000001</v>
      </c>
      <c r="R562" s="210">
        <f>Q562*H562</f>
        <v>0.93149999999999999</v>
      </c>
      <c r="S562" s="210">
        <v>0</v>
      </c>
      <c r="T562" s="211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2" t="s">
        <v>132</v>
      </c>
      <c r="AT562" s="212" t="s">
        <v>127</v>
      </c>
      <c r="AU562" s="212" t="s">
        <v>84</v>
      </c>
      <c r="AY562" s="18" t="s">
        <v>125</v>
      </c>
      <c r="BE562" s="213">
        <f>IF(N562="základní",J562,0)</f>
        <v>0</v>
      </c>
      <c r="BF562" s="213">
        <f>IF(N562="snížená",J562,0)</f>
        <v>0</v>
      </c>
      <c r="BG562" s="213">
        <f>IF(N562="zákl. přenesená",J562,0)</f>
        <v>0</v>
      </c>
      <c r="BH562" s="213">
        <f>IF(N562="sníž. přenesená",J562,0)</f>
        <v>0</v>
      </c>
      <c r="BI562" s="213">
        <f>IF(N562="nulová",J562,0)</f>
        <v>0</v>
      </c>
      <c r="BJ562" s="18" t="s">
        <v>82</v>
      </c>
      <c r="BK562" s="213">
        <f>ROUND(I562*H562,2)</f>
        <v>0</v>
      </c>
      <c r="BL562" s="18" t="s">
        <v>132</v>
      </c>
      <c r="BM562" s="212" t="s">
        <v>615</v>
      </c>
    </row>
    <row r="563" s="2" customFormat="1">
      <c r="A563" s="39"/>
      <c r="B563" s="40"/>
      <c r="C563" s="41"/>
      <c r="D563" s="214" t="s">
        <v>134</v>
      </c>
      <c r="E563" s="41"/>
      <c r="F563" s="215" t="s">
        <v>616</v>
      </c>
      <c r="G563" s="41"/>
      <c r="H563" s="41"/>
      <c r="I563" s="216"/>
      <c r="J563" s="41"/>
      <c r="K563" s="41"/>
      <c r="L563" s="45"/>
      <c r="M563" s="217"/>
      <c r="N563" s="218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134</v>
      </c>
      <c r="AU563" s="18" t="s">
        <v>84</v>
      </c>
    </row>
    <row r="564" s="2" customFormat="1">
      <c r="A564" s="39"/>
      <c r="B564" s="40"/>
      <c r="C564" s="41"/>
      <c r="D564" s="219" t="s">
        <v>136</v>
      </c>
      <c r="E564" s="41"/>
      <c r="F564" s="220" t="s">
        <v>617</v>
      </c>
      <c r="G564" s="41"/>
      <c r="H564" s="41"/>
      <c r="I564" s="216"/>
      <c r="J564" s="41"/>
      <c r="K564" s="41"/>
      <c r="L564" s="45"/>
      <c r="M564" s="217"/>
      <c r="N564" s="218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136</v>
      </c>
      <c r="AU564" s="18" t="s">
        <v>84</v>
      </c>
    </row>
    <row r="565" s="13" customFormat="1">
      <c r="A565" s="13"/>
      <c r="B565" s="221"/>
      <c r="C565" s="222"/>
      <c r="D565" s="214" t="s">
        <v>138</v>
      </c>
      <c r="E565" s="223" t="s">
        <v>19</v>
      </c>
      <c r="F565" s="224" t="s">
        <v>139</v>
      </c>
      <c r="G565" s="222"/>
      <c r="H565" s="223" t="s">
        <v>19</v>
      </c>
      <c r="I565" s="225"/>
      <c r="J565" s="222"/>
      <c r="K565" s="222"/>
      <c r="L565" s="226"/>
      <c r="M565" s="227"/>
      <c r="N565" s="228"/>
      <c r="O565" s="228"/>
      <c r="P565" s="228"/>
      <c r="Q565" s="228"/>
      <c r="R565" s="228"/>
      <c r="S565" s="228"/>
      <c r="T565" s="22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0" t="s">
        <v>138</v>
      </c>
      <c r="AU565" s="230" t="s">
        <v>84</v>
      </c>
      <c r="AV565" s="13" t="s">
        <v>82</v>
      </c>
      <c r="AW565" s="13" t="s">
        <v>35</v>
      </c>
      <c r="AX565" s="13" t="s">
        <v>74</v>
      </c>
      <c r="AY565" s="230" t="s">
        <v>125</v>
      </c>
    </row>
    <row r="566" s="13" customFormat="1">
      <c r="A566" s="13"/>
      <c r="B566" s="221"/>
      <c r="C566" s="222"/>
      <c r="D566" s="214" t="s">
        <v>138</v>
      </c>
      <c r="E566" s="223" t="s">
        <v>19</v>
      </c>
      <c r="F566" s="224" t="s">
        <v>560</v>
      </c>
      <c r="G566" s="222"/>
      <c r="H566" s="223" t="s">
        <v>19</v>
      </c>
      <c r="I566" s="225"/>
      <c r="J566" s="222"/>
      <c r="K566" s="222"/>
      <c r="L566" s="226"/>
      <c r="M566" s="227"/>
      <c r="N566" s="228"/>
      <c r="O566" s="228"/>
      <c r="P566" s="228"/>
      <c r="Q566" s="228"/>
      <c r="R566" s="228"/>
      <c r="S566" s="228"/>
      <c r="T566" s="22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0" t="s">
        <v>138</v>
      </c>
      <c r="AU566" s="230" t="s">
        <v>84</v>
      </c>
      <c r="AV566" s="13" t="s">
        <v>82</v>
      </c>
      <c r="AW566" s="13" t="s">
        <v>35</v>
      </c>
      <c r="AX566" s="13" t="s">
        <v>74</v>
      </c>
      <c r="AY566" s="230" t="s">
        <v>125</v>
      </c>
    </row>
    <row r="567" s="14" customFormat="1">
      <c r="A567" s="14"/>
      <c r="B567" s="231"/>
      <c r="C567" s="232"/>
      <c r="D567" s="214" t="s">
        <v>138</v>
      </c>
      <c r="E567" s="233" t="s">
        <v>19</v>
      </c>
      <c r="F567" s="234" t="s">
        <v>618</v>
      </c>
      <c r="G567" s="232"/>
      <c r="H567" s="235">
        <v>4.0499999999999998</v>
      </c>
      <c r="I567" s="236"/>
      <c r="J567" s="232"/>
      <c r="K567" s="232"/>
      <c r="L567" s="237"/>
      <c r="M567" s="238"/>
      <c r="N567" s="239"/>
      <c r="O567" s="239"/>
      <c r="P567" s="239"/>
      <c r="Q567" s="239"/>
      <c r="R567" s="239"/>
      <c r="S567" s="239"/>
      <c r="T567" s="24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1" t="s">
        <v>138</v>
      </c>
      <c r="AU567" s="241" t="s">
        <v>84</v>
      </c>
      <c r="AV567" s="14" t="s">
        <v>84</v>
      </c>
      <c r="AW567" s="14" t="s">
        <v>35</v>
      </c>
      <c r="AX567" s="14" t="s">
        <v>82</v>
      </c>
      <c r="AY567" s="241" t="s">
        <v>125</v>
      </c>
    </row>
    <row r="568" s="2" customFormat="1" ht="16.5" customHeight="1">
      <c r="A568" s="39"/>
      <c r="B568" s="40"/>
      <c r="C568" s="201" t="s">
        <v>277</v>
      </c>
      <c r="D568" s="201" t="s">
        <v>127</v>
      </c>
      <c r="E568" s="202" t="s">
        <v>619</v>
      </c>
      <c r="F568" s="203" t="s">
        <v>620</v>
      </c>
      <c r="G568" s="204" t="s">
        <v>130</v>
      </c>
      <c r="H568" s="205">
        <v>1299</v>
      </c>
      <c r="I568" s="206"/>
      <c r="J568" s="207">
        <f>ROUND(I568*H568,2)</f>
        <v>0</v>
      </c>
      <c r="K568" s="203" t="s">
        <v>131</v>
      </c>
      <c r="L568" s="45"/>
      <c r="M568" s="208" t="s">
        <v>19</v>
      </c>
      <c r="N568" s="209" t="s">
        <v>45</v>
      </c>
      <c r="O568" s="85"/>
      <c r="P568" s="210">
        <f>O568*H568</f>
        <v>0</v>
      </c>
      <c r="Q568" s="210">
        <v>0.34499999999999997</v>
      </c>
      <c r="R568" s="210">
        <f>Q568*H568</f>
        <v>448.15499999999997</v>
      </c>
      <c r="S568" s="210">
        <v>0</v>
      </c>
      <c r="T568" s="211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2" t="s">
        <v>132</v>
      </c>
      <c r="AT568" s="212" t="s">
        <v>127</v>
      </c>
      <c r="AU568" s="212" t="s">
        <v>84</v>
      </c>
      <c r="AY568" s="18" t="s">
        <v>125</v>
      </c>
      <c r="BE568" s="213">
        <f>IF(N568="základní",J568,0)</f>
        <v>0</v>
      </c>
      <c r="BF568" s="213">
        <f>IF(N568="snížená",J568,0)</f>
        <v>0</v>
      </c>
      <c r="BG568" s="213">
        <f>IF(N568="zákl. přenesená",J568,0)</f>
        <v>0</v>
      </c>
      <c r="BH568" s="213">
        <f>IF(N568="sníž. přenesená",J568,0)</f>
        <v>0</v>
      </c>
      <c r="BI568" s="213">
        <f>IF(N568="nulová",J568,0)</f>
        <v>0</v>
      </c>
      <c r="BJ568" s="18" t="s">
        <v>82</v>
      </c>
      <c r="BK568" s="213">
        <f>ROUND(I568*H568,2)</f>
        <v>0</v>
      </c>
      <c r="BL568" s="18" t="s">
        <v>132</v>
      </c>
      <c r="BM568" s="212" t="s">
        <v>621</v>
      </c>
    </row>
    <row r="569" s="2" customFormat="1">
      <c r="A569" s="39"/>
      <c r="B569" s="40"/>
      <c r="C569" s="41"/>
      <c r="D569" s="214" t="s">
        <v>134</v>
      </c>
      <c r="E569" s="41"/>
      <c r="F569" s="215" t="s">
        <v>622</v>
      </c>
      <c r="G569" s="41"/>
      <c r="H569" s="41"/>
      <c r="I569" s="216"/>
      <c r="J569" s="41"/>
      <c r="K569" s="41"/>
      <c r="L569" s="45"/>
      <c r="M569" s="217"/>
      <c r="N569" s="218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134</v>
      </c>
      <c r="AU569" s="18" t="s">
        <v>84</v>
      </c>
    </row>
    <row r="570" s="2" customFormat="1">
      <c r="A570" s="39"/>
      <c r="B570" s="40"/>
      <c r="C570" s="41"/>
      <c r="D570" s="219" t="s">
        <v>136</v>
      </c>
      <c r="E570" s="41"/>
      <c r="F570" s="220" t="s">
        <v>623</v>
      </c>
      <c r="G570" s="41"/>
      <c r="H570" s="41"/>
      <c r="I570" s="216"/>
      <c r="J570" s="41"/>
      <c r="K570" s="41"/>
      <c r="L570" s="45"/>
      <c r="M570" s="217"/>
      <c r="N570" s="218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136</v>
      </c>
      <c r="AU570" s="18" t="s">
        <v>84</v>
      </c>
    </row>
    <row r="571" s="13" customFormat="1">
      <c r="A571" s="13"/>
      <c r="B571" s="221"/>
      <c r="C571" s="222"/>
      <c r="D571" s="214" t="s">
        <v>138</v>
      </c>
      <c r="E571" s="223" t="s">
        <v>19</v>
      </c>
      <c r="F571" s="224" t="s">
        <v>139</v>
      </c>
      <c r="G571" s="222"/>
      <c r="H571" s="223" t="s">
        <v>19</v>
      </c>
      <c r="I571" s="225"/>
      <c r="J571" s="222"/>
      <c r="K571" s="222"/>
      <c r="L571" s="226"/>
      <c r="M571" s="227"/>
      <c r="N571" s="228"/>
      <c r="O571" s="228"/>
      <c r="P571" s="228"/>
      <c r="Q571" s="228"/>
      <c r="R571" s="228"/>
      <c r="S571" s="228"/>
      <c r="T571" s="22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0" t="s">
        <v>138</v>
      </c>
      <c r="AU571" s="230" t="s">
        <v>84</v>
      </c>
      <c r="AV571" s="13" t="s">
        <v>82</v>
      </c>
      <c r="AW571" s="13" t="s">
        <v>35</v>
      </c>
      <c r="AX571" s="13" t="s">
        <v>74</v>
      </c>
      <c r="AY571" s="230" t="s">
        <v>125</v>
      </c>
    </row>
    <row r="572" s="13" customFormat="1">
      <c r="A572" s="13"/>
      <c r="B572" s="221"/>
      <c r="C572" s="222"/>
      <c r="D572" s="214" t="s">
        <v>138</v>
      </c>
      <c r="E572" s="223" t="s">
        <v>19</v>
      </c>
      <c r="F572" s="224" t="s">
        <v>624</v>
      </c>
      <c r="G572" s="222"/>
      <c r="H572" s="223" t="s">
        <v>19</v>
      </c>
      <c r="I572" s="225"/>
      <c r="J572" s="222"/>
      <c r="K572" s="222"/>
      <c r="L572" s="226"/>
      <c r="M572" s="227"/>
      <c r="N572" s="228"/>
      <c r="O572" s="228"/>
      <c r="P572" s="228"/>
      <c r="Q572" s="228"/>
      <c r="R572" s="228"/>
      <c r="S572" s="228"/>
      <c r="T572" s="229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0" t="s">
        <v>138</v>
      </c>
      <c r="AU572" s="230" t="s">
        <v>84</v>
      </c>
      <c r="AV572" s="13" t="s">
        <v>82</v>
      </c>
      <c r="AW572" s="13" t="s">
        <v>35</v>
      </c>
      <c r="AX572" s="13" t="s">
        <v>74</v>
      </c>
      <c r="AY572" s="230" t="s">
        <v>125</v>
      </c>
    </row>
    <row r="573" s="13" customFormat="1">
      <c r="A573" s="13"/>
      <c r="B573" s="221"/>
      <c r="C573" s="222"/>
      <c r="D573" s="214" t="s">
        <v>138</v>
      </c>
      <c r="E573" s="223" t="s">
        <v>19</v>
      </c>
      <c r="F573" s="224" t="s">
        <v>599</v>
      </c>
      <c r="G573" s="222"/>
      <c r="H573" s="223" t="s">
        <v>19</v>
      </c>
      <c r="I573" s="225"/>
      <c r="J573" s="222"/>
      <c r="K573" s="222"/>
      <c r="L573" s="226"/>
      <c r="M573" s="227"/>
      <c r="N573" s="228"/>
      <c r="O573" s="228"/>
      <c r="P573" s="228"/>
      <c r="Q573" s="228"/>
      <c r="R573" s="228"/>
      <c r="S573" s="228"/>
      <c r="T573" s="22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0" t="s">
        <v>138</v>
      </c>
      <c r="AU573" s="230" t="s">
        <v>84</v>
      </c>
      <c r="AV573" s="13" t="s">
        <v>82</v>
      </c>
      <c r="AW573" s="13" t="s">
        <v>35</v>
      </c>
      <c r="AX573" s="13" t="s">
        <v>74</v>
      </c>
      <c r="AY573" s="230" t="s">
        <v>125</v>
      </c>
    </row>
    <row r="574" s="14" customFormat="1">
      <c r="A574" s="14"/>
      <c r="B574" s="231"/>
      <c r="C574" s="232"/>
      <c r="D574" s="214" t="s">
        <v>138</v>
      </c>
      <c r="E574" s="233" t="s">
        <v>19</v>
      </c>
      <c r="F574" s="234" t="s">
        <v>484</v>
      </c>
      <c r="G574" s="232"/>
      <c r="H574" s="235">
        <v>182</v>
      </c>
      <c r="I574" s="236"/>
      <c r="J574" s="232"/>
      <c r="K574" s="232"/>
      <c r="L574" s="237"/>
      <c r="M574" s="238"/>
      <c r="N574" s="239"/>
      <c r="O574" s="239"/>
      <c r="P574" s="239"/>
      <c r="Q574" s="239"/>
      <c r="R574" s="239"/>
      <c r="S574" s="239"/>
      <c r="T574" s="24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1" t="s">
        <v>138</v>
      </c>
      <c r="AU574" s="241" t="s">
        <v>84</v>
      </c>
      <c r="AV574" s="14" t="s">
        <v>84</v>
      </c>
      <c r="AW574" s="14" t="s">
        <v>35</v>
      </c>
      <c r="AX574" s="14" t="s">
        <v>74</v>
      </c>
      <c r="AY574" s="241" t="s">
        <v>125</v>
      </c>
    </row>
    <row r="575" s="13" customFormat="1">
      <c r="A575" s="13"/>
      <c r="B575" s="221"/>
      <c r="C575" s="222"/>
      <c r="D575" s="214" t="s">
        <v>138</v>
      </c>
      <c r="E575" s="223" t="s">
        <v>19</v>
      </c>
      <c r="F575" s="224" t="s">
        <v>140</v>
      </c>
      <c r="G575" s="222"/>
      <c r="H575" s="223" t="s">
        <v>19</v>
      </c>
      <c r="I575" s="225"/>
      <c r="J575" s="222"/>
      <c r="K575" s="222"/>
      <c r="L575" s="226"/>
      <c r="M575" s="227"/>
      <c r="N575" s="228"/>
      <c r="O575" s="228"/>
      <c r="P575" s="228"/>
      <c r="Q575" s="228"/>
      <c r="R575" s="228"/>
      <c r="S575" s="228"/>
      <c r="T575" s="22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0" t="s">
        <v>138</v>
      </c>
      <c r="AU575" s="230" t="s">
        <v>84</v>
      </c>
      <c r="AV575" s="13" t="s">
        <v>82</v>
      </c>
      <c r="AW575" s="13" t="s">
        <v>35</v>
      </c>
      <c r="AX575" s="13" t="s">
        <v>74</v>
      </c>
      <c r="AY575" s="230" t="s">
        <v>125</v>
      </c>
    </row>
    <row r="576" s="14" customFormat="1">
      <c r="A576" s="14"/>
      <c r="B576" s="231"/>
      <c r="C576" s="232"/>
      <c r="D576" s="214" t="s">
        <v>138</v>
      </c>
      <c r="E576" s="233" t="s">
        <v>19</v>
      </c>
      <c r="F576" s="234" t="s">
        <v>486</v>
      </c>
      <c r="G576" s="232"/>
      <c r="H576" s="235">
        <v>485</v>
      </c>
      <c r="I576" s="236"/>
      <c r="J576" s="232"/>
      <c r="K576" s="232"/>
      <c r="L576" s="237"/>
      <c r="M576" s="238"/>
      <c r="N576" s="239"/>
      <c r="O576" s="239"/>
      <c r="P576" s="239"/>
      <c r="Q576" s="239"/>
      <c r="R576" s="239"/>
      <c r="S576" s="239"/>
      <c r="T576" s="24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1" t="s">
        <v>138</v>
      </c>
      <c r="AU576" s="241" t="s">
        <v>84</v>
      </c>
      <c r="AV576" s="14" t="s">
        <v>84</v>
      </c>
      <c r="AW576" s="14" t="s">
        <v>35</v>
      </c>
      <c r="AX576" s="14" t="s">
        <v>74</v>
      </c>
      <c r="AY576" s="241" t="s">
        <v>125</v>
      </c>
    </row>
    <row r="577" s="13" customFormat="1">
      <c r="A577" s="13"/>
      <c r="B577" s="221"/>
      <c r="C577" s="222"/>
      <c r="D577" s="214" t="s">
        <v>138</v>
      </c>
      <c r="E577" s="223" t="s">
        <v>19</v>
      </c>
      <c r="F577" s="224" t="s">
        <v>625</v>
      </c>
      <c r="G577" s="222"/>
      <c r="H577" s="223" t="s">
        <v>19</v>
      </c>
      <c r="I577" s="225"/>
      <c r="J577" s="222"/>
      <c r="K577" s="222"/>
      <c r="L577" s="226"/>
      <c r="M577" s="227"/>
      <c r="N577" s="228"/>
      <c r="O577" s="228"/>
      <c r="P577" s="228"/>
      <c r="Q577" s="228"/>
      <c r="R577" s="228"/>
      <c r="S577" s="228"/>
      <c r="T577" s="22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0" t="s">
        <v>138</v>
      </c>
      <c r="AU577" s="230" t="s">
        <v>84</v>
      </c>
      <c r="AV577" s="13" t="s">
        <v>82</v>
      </c>
      <c r="AW577" s="13" t="s">
        <v>35</v>
      </c>
      <c r="AX577" s="13" t="s">
        <v>74</v>
      </c>
      <c r="AY577" s="230" t="s">
        <v>125</v>
      </c>
    </row>
    <row r="578" s="13" customFormat="1">
      <c r="A578" s="13"/>
      <c r="B578" s="221"/>
      <c r="C578" s="222"/>
      <c r="D578" s="214" t="s">
        <v>138</v>
      </c>
      <c r="E578" s="223" t="s">
        <v>19</v>
      </c>
      <c r="F578" s="224" t="s">
        <v>599</v>
      </c>
      <c r="G578" s="222"/>
      <c r="H578" s="223" t="s">
        <v>19</v>
      </c>
      <c r="I578" s="225"/>
      <c r="J578" s="222"/>
      <c r="K578" s="222"/>
      <c r="L578" s="226"/>
      <c r="M578" s="227"/>
      <c r="N578" s="228"/>
      <c r="O578" s="228"/>
      <c r="P578" s="228"/>
      <c r="Q578" s="228"/>
      <c r="R578" s="228"/>
      <c r="S578" s="228"/>
      <c r="T578" s="22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0" t="s">
        <v>138</v>
      </c>
      <c r="AU578" s="230" t="s">
        <v>84</v>
      </c>
      <c r="AV578" s="13" t="s">
        <v>82</v>
      </c>
      <c r="AW578" s="13" t="s">
        <v>35</v>
      </c>
      <c r="AX578" s="13" t="s">
        <v>74</v>
      </c>
      <c r="AY578" s="230" t="s">
        <v>125</v>
      </c>
    </row>
    <row r="579" s="14" customFormat="1">
      <c r="A579" s="14"/>
      <c r="B579" s="231"/>
      <c r="C579" s="232"/>
      <c r="D579" s="214" t="s">
        <v>138</v>
      </c>
      <c r="E579" s="233" t="s">
        <v>19</v>
      </c>
      <c r="F579" s="234" t="s">
        <v>626</v>
      </c>
      <c r="G579" s="232"/>
      <c r="H579" s="235">
        <v>172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1" t="s">
        <v>138</v>
      </c>
      <c r="AU579" s="241" t="s">
        <v>84</v>
      </c>
      <c r="AV579" s="14" t="s">
        <v>84</v>
      </c>
      <c r="AW579" s="14" t="s">
        <v>35</v>
      </c>
      <c r="AX579" s="14" t="s">
        <v>74</v>
      </c>
      <c r="AY579" s="241" t="s">
        <v>125</v>
      </c>
    </row>
    <row r="580" s="13" customFormat="1">
      <c r="A580" s="13"/>
      <c r="B580" s="221"/>
      <c r="C580" s="222"/>
      <c r="D580" s="214" t="s">
        <v>138</v>
      </c>
      <c r="E580" s="223" t="s">
        <v>19</v>
      </c>
      <c r="F580" s="224" t="s">
        <v>140</v>
      </c>
      <c r="G580" s="222"/>
      <c r="H580" s="223" t="s">
        <v>19</v>
      </c>
      <c r="I580" s="225"/>
      <c r="J580" s="222"/>
      <c r="K580" s="222"/>
      <c r="L580" s="226"/>
      <c r="M580" s="227"/>
      <c r="N580" s="228"/>
      <c r="O580" s="228"/>
      <c r="P580" s="228"/>
      <c r="Q580" s="228"/>
      <c r="R580" s="228"/>
      <c r="S580" s="228"/>
      <c r="T580" s="22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0" t="s">
        <v>138</v>
      </c>
      <c r="AU580" s="230" t="s">
        <v>84</v>
      </c>
      <c r="AV580" s="13" t="s">
        <v>82</v>
      </c>
      <c r="AW580" s="13" t="s">
        <v>35</v>
      </c>
      <c r="AX580" s="13" t="s">
        <v>74</v>
      </c>
      <c r="AY580" s="230" t="s">
        <v>125</v>
      </c>
    </row>
    <row r="581" s="14" customFormat="1">
      <c r="A581" s="14"/>
      <c r="B581" s="231"/>
      <c r="C581" s="232"/>
      <c r="D581" s="214" t="s">
        <v>138</v>
      </c>
      <c r="E581" s="233" t="s">
        <v>19</v>
      </c>
      <c r="F581" s="234" t="s">
        <v>627</v>
      </c>
      <c r="G581" s="232"/>
      <c r="H581" s="235">
        <v>460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1" t="s">
        <v>138</v>
      </c>
      <c r="AU581" s="241" t="s">
        <v>84</v>
      </c>
      <c r="AV581" s="14" t="s">
        <v>84</v>
      </c>
      <c r="AW581" s="14" t="s">
        <v>35</v>
      </c>
      <c r="AX581" s="14" t="s">
        <v>74</v>
      </c>
      <c r="AY581" s="241" t="s">
        <v>125</v>
      </c>
    </row>
    <row r="582" s="15" customFormat="1">
      <c r="A582" s="15"/>
      <c r="B582" s="242"/>
      <c r="C582" s="243"/>
      <c r="D582" s="214" t="s">
        <v>138</v>
      </c>
      <c r="E582" s="244" t="s">
        <v>19</v>
      </c>
      <c r="F582" s="245" t="s">
        <v>253</v>
      </c>
      <c r="G582" s="243"/>
      <c r="H582" s="246">
        <v>1299</v>
      </c>
      <c r="I582" s="247"/>
      <c r="J582" s="243"/>
      <c r="K582" s="243"/>
      <c r="L582" s="248"/>
      <c r="M582" s="249"/>
      <c r="N582" s="250"/>
      <c r="O582" s="250"/>
      <c r="P582" s="250"/>
      <c r="Q582" s="250"/>
      <c r="R582" s="250"/>
      <c r="S582" s="250"/>
      <c r="T582" s="251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2" t="s">
        <v>138</v>
      </c>
      <c r="AU582" s="252" t="s">
        <v>84</v>
      </c>
      <c r="AV582" s="15" t="s">
        <v>132</v>
      </c>
      <c r="AW582" s="15" t="s">
        <v>35</v>
      </c>
      <c r="AX582" s="15" t="s">
        <v>82</v>
      </c>
      <c r="AY582" s="252" t="s">
        <v>125</v>
      </c>
    </row>
    <row r="583" s="12" customFormat="1" ht="22.8" customHeight="1">
      <c r="A583" s="12"/>
      <c r="B583" s="185"/>
      <c r="C583" s="186"/>
      <c r="D583" s="187" t="s">
        <v>73</v>
      </c>
      <c r="E583" s="199" t="s">
        <v>182</v>
      </c>
      <c r="F583" s="199" t="s">
        <v>628</v>
      </c>
      <c r="G583" s="186"/>
      <c r="H583" s="186"/>
      <c r="I583" s="189"/>
      <c r="J583" s="200">
        <f>BK583</f>
        <v>0</v>
      </c>
      <c r="K583" s="186"/>
      <c r="L583" s="191"/>
      <c r="M583" s="192"/>
      <c r="N583" s="193"/>
      <c r="O583" s="193"/>
      <c r="P583" s="194">
        <f>SUM(P584:P591)</f>
        <v>0</v>
      </c>
      <c r="Q583" s="193"/>
      <c r="R583" s="194">
        <f>SUM(R584:R591)</f>
        <v>0.25259999999999999</v>
      </c>
      <c r="S583" s="193"/>
      <c r="T583" s="195">
        <f>SUM(T584:T591)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196" t="s">
        <v>82</v>
      </c>
      <c r="AT583" s="197" t="s">
        <v>73</v>
      </c>
      <c r="AU583" s="197" t="s">
        <v>82</v>
      </c>
      <c r="AY583" s="196" t="s">
        <v>125</v>
      </c>
      <c r="BK583" s="198">
        <f>SUM(BK584:BK591)</f>
        <v>0</v>
      </c>
    </row>
    <row r="584" s="2" customFormat="1" ht="16.5" customHeight="1">
      <c r="A584" s="39"/>
      <c r="B584" s="40"/>
      <c r="C584" s="201" t="s">
        <v>283</v>
      </c>
      <c r="D584" s="201" t="s">
        <v>127</v>
      </c>
      <c r="E584" s="202" t="s">
        <v>629</v>
      </c>
      <c r="F584" s="203" t="s">
        <v>630</v>
      </c>
      <c r="G584" s="204" t="s">
        <v>158</v>
      </c>
      <c r="H584" s="205">
        <v>1</v>
      </c>
      <c r="I584" s="206"/>
      <c r="J584" s="207">
        <f>ROUND(I584*H584,2)</f>
        <v>0</v>
      </c>
      <c r="K584" s="203" t="s">
        <v>131</v>
      </c>
      <c r="L584" s="45"/>
      <c r="M584" s="208" t="s">
        <v>19</v>
      </c>
      <c r="N584" s="209" t="s">
        <v>45</v>
      </c>
      <c r="O584" s="85"/>
      <c r="P584" s="210">
        <f>O584*H584</f>
        <v>0</v>
      </c>
      <c r="Q584" s="210">
        <v>0.1326</v>
      </c>
      <c r="R584" s="210">
        <f>Q584*H584</f>
        <v>0.1326</v>
      </c>
      <c r="S584" s="210">
        <v>0</v>
      </c>
      <c r="T584" s="211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2" t="s">
        <v>132</v>
      </c>
      <c r="AT584" s="212" t="s">
        <v>127</v>
      </c>
      <c r="AU584" s="212" t="s">
        <v>84</v>
      </c>
      <c r="AY584" s="18" t="s">
        <v>125</v>
      </c>
      <c r="BE584" s="213">
        <f>IF(N584="základní",J584,0)</f>
        <v>0</v>
      </c>
      <c r="BF584" s="213">
        <f>IF(N584="snížená",J584,0)</f>
        <v>0</v>
      </c>
      <c r="BG584" s="213">
        <f>IF(N584="zákl. přenesená",J584,0)</f>
        <v>0</v>
      </c>
      <c r="BH584" s="213">
        <f>IF(N584="sníž. přenesená",J584,0)</f>
        <v>0</v>
      </c>
      <c r="BI584" s="213">
        <f>IF(N584="nulová",J584,0)</f>
        <v>0</v>
      </c>
      <c r="BJ584" s="18" t="s">
        <v>82</v>
      </c>
      <c r="BK584" s="213">
        <f>ROUND(I584*H584,2)</f>
        <v>0</v>
      </c>
      <c r="BL584" s="18" t="s">
        <v>132</v>
      </c>
      <c r="BM584" s="212" t="s">
        <v>631</v>
      </c>
    </row>
    <row r="585" s="2" customFormat="1">
      <c r="A585" s="39"/>
      <c r="B585" s="40"/>
      <c r="C585" s="41"/>
      <c r="D585" s="214" t="s">
        <v>134</v>
      </c>
      <c r="E585" s="41"/>
      <c r="F585" s="215" t="s">
        <v>632</v>
      </c>
      <c r="G585" s="41"/>
      <c r="H585" s="41"/>
      <c r="I585" s="216"/>
      <c r="J585" s="41"/>
      <c r="K585" s="41"/>
      <c r="L585" s="45"/>
      <c r="M585" s="217"/>
      <c r="N585" s="218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134</v>
      </c>
      <c r="AU585" s="18" t="s">
        <v>84</v>
      </c>
    </row>
    <row r="586" s="2" customFormat="1">
      <c r="A586" s="39"/>
      <c r="B586" s="40"/>
      <c r="C586" s="41"/>
      <c r="D586" s="219" t="s">
        <v>136</v>
      </c>
      <c r="E586" s="41"/>
      <c r="F586" s="220" t="s">
        <v>633</v>
      </c>
      <c r="G586" s="41"/>
      <c r="H586" s="41"/>
      <c r="I586" s="216"/>
      <c r="J586" s="41"/>
      <c r="K586" s="41"/>
      <c r="L586" s="45"/>
      <c r="M586" s="217"/>
      <c r="N586" s="218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136</v>
      </c>
      <c r="AU586" s="18" t="s">
        <v>84</v>
      </c>
    </row>
    <row r="587" s="13" customFormat="1">
      <c r="A587" s="13"/>
      <c r="B587" s="221"/>
      <c r="C587" s="222"/>
      <c r="D587" s="214" t="s">
        <v>138</v>
      </c>
      <c r="E587" s="223" t="s">
        <v>19</v>
      </c>
      <c r="F587" s="224" t="s">
        <v>139</v>
      </c>
      <c r="G587" s="222"/>
      <c r="H587" s="223" t="s">
        <v>19</v>
      </c>
      <c r="I587" s="225"/>
      <c r="J587" s="222"/>
      <c r="K587" s="222"/>
      <c r="L587" s="226"/>
      <c r="M587" s="227"/>
      <c r="N587" s="228"/>
      <c r="O587" s="228"/>
      <c r="P587" s="228"/>
      <c r="Q587" s="228"/>
      <c r="R587" s="228"/>
      <c r="S587" s="228"/>
      <c r="T587" s="22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0" t="s">
        <v>138</v>
      </c>
      <c r="AU587" s="230" t="s">
        <v>84</v>
      </c>
      <c r="AV587" s="13" t="s">
        <v>82</v>
      </c>
      <c r="AW587" s="13" t="s">
        <v>35</v>
      </c>
      <c r="AX587" s="13" t="s">
        <v>74</v>
      </c>
      <c r="AY587" s="230" t="s">
        <v>125</v>
      </c>
    </row>
    <row r="588" s="13" customFormat="1">
      <c r="A588" s="13"/>
      <c r="B588" s="221"/>
      <c r="C588" s="222"/>
      <c r="D588" s="214" t="s">
        <v>138</v>
      </c>
      <c r="E588" s="223" t="s">
        <v>19</v>
      </c>
      <c r="F588" s="224" t="s">
        <v>634</v>
      </c>
      <c r="G588" s="222"/>
      <c r="H588" s="223" t="s">
        <v>19</v>
      </c>
      <c r="I588" s="225"/>
      <c r="J588" s="222"/>
      <c r="K588" s="222"/>
      <c r="L588" s="226"/>
      <c r="M588" s="227"/>
      <c r="N588" s="228"/>
      <c r="O588" s="228"/>
      <c r="P588" s="228"/>
      <c r="Q588" s="228"/>
      <c r="R588" s="228"/>
      <c r="S588" s="228"/>
      <c r="T588" s="22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0" t="s">
        <v>138</v>
      </c>
      <c r="AU588" s="230" t="s">
        <v>84</v>
      </c>
      <c r="AV588" s="13" t="s">
        <v>82</v>
      </c>
      <c r="AW588" s="13" t="s">
        <v>35</v>
      </c>
      <c r="AX588" s="13" t="s">
        <v>74</v>
      </c>
      <c r="AY588" s="230" t="s">
        <v>125</v>
      </c>
    </row>
    <row r="589" s="14" customFormat="1">
      <c r="A589" s="14"/>
      <c r="B589" s="231"/>
      <c r="C589" s="232"/>
      <c r="D589" s="214" t="s">
        <v>138</v>
      </c>
      <c r="E589" s="233" t="s">
        <v>19</v>
      </c>
      <c r="F589" s="234" t="s">
        <v>82</v>
      </c>
      <c r="G589" s="232"/>
      <c r="H589" s="235">
        <v>1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1" t="s">
        <v>138</v>
      </c>
      <c r="AU589" s="241" t="s">
        <v>84</v>
      </c>
      <c r="AV589" s="14" t="s">
        <v>84</v>
      </c>
      <c r="AW589" s="14" t="s">
        <v>35</v>
      </c>
      <c r="AX589" s="14" t="s">
        <v>82</v>
      </c>
      <c r="AY589" s="241" t="s">
        <v>125</v>
      </c>
    </row>
    <row r="590" s="2" customFormat="1" ht="16.5" customHeight="1">
      <c r="A590" s="39"/>
      <c r="B590" s="40"/>
      <c r="C590" s="253" t="s">
        <v>463</v>
      </c>
      <c r="D590" s="253" t="s">
        <v>635</v>
      </c>
      <c r="E590" s="254" t="s">
        <v>636</v>
      </c>
      <c r="F590" s="255" t="s">
        <v>637</v>
      </c>
      <c r="G590" s="256" t="s">
        <v>158</v>
      </c>
      <c r="H590" s="257">
        <v>1</v>
      </c>
      <c r="I590" s="258"/>
      <c r="J590" s="259">
        <f>ROUND(I590*H590,2)</f>
        <v>0</v>
      </c>
      <c r="K590" s="255" t="s">
        <v>19</v>
      </c>
      <c r="L590" s="260"/>
      <c r="M590" s="261" t="s">
        <v>19</v>
      </c>
      <c r="N590" s="262" t="s">
        <v>45</v>
      </c>
      <c r="O590" s="85"/>
      <c r="P590" s="210">
        <f>O590*H590</f>
        <v>0</v>
      </c>
      <c r="Q590" s="210">
        <v>0.12</v>
      </c>
      <c r="R590" s="210">
        <f>Q590*H590</f>
        <v>0.12</v>
      </c>
      <c r="S590" s="210">
        <v>0</v>
      </c>
      <c r="T590" s="211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2" t="s">
        <v>182</v>
      </c>
      <c r="AT590" s="212" t="s">
        <v>635</v>
      </c>
      <c r="AU590" s="212" t="s">
        <v>84</v>
      </c>
      <c r="AY590" s="18" t="s">
        <v>125</v>
      </c>
      <c r="BE590" s="213">
        <f>IF(N590="základní",J590,0)</f>
        <v>0</v>
      </c>
      <c r="BF590" s="213">
        <f>IF(N590="snížená",J590,0)</f>
        <v>0</v>
      </c>
      <c r="BG590" s="213">
        <f>IF(N590="zákl. přenesená",J590,0)</f>
        <v>0</v>
      </c>
      <c r="BH590" s="213">
        <f>IF(N590="sníž. přenesená",J590,0)</f>
        <v>0</v>
      </c>
      <c r="BI590" s="213">
        <f>IF(N590="nulová",J590,0)</f>
        <v>0</v>
      </c>
      <c r="BJ590" s="18" t="s">
        <v>82</v>
      </c>
      <c r="BK590" s="213">
        <f>ROUND(I590*H590,2)</f>
        <v>0</v>
      </c>
      <c r="BL590" s="18" t="s">
        <v>132</v>
      </c>
      <c r="BM590" s="212" t="s">
        <v>638</v>
      </c>
    </row>
    <row r="591" s="2" customFormat="1">
      <c r="A591" s="39"/>
      <c r="B591" s="40"/>
      <c r="C591" s="41"/>
      <c r="D591" s="214" t="s">
        <v>134</v>
      </c>
      <c r="E591" s="41"/>
      <c r="F591" s="215" t="s">
        <v>637</v>
      </c>
      <c r="G591" s="41"/>
      <c r="H591" s="41"/>
      <c r="I591" s="216"/>
      <c r="J591" s="41"/>
      <c r="K591" s="41"/>
      <c r="L591" s="45"/>
      <c r="M591" s="217"/>
      <c r="N591" s="218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134</v>
      </c>
      <c r="AU591" s="18" t="s">
        <v>84</v>
      </c>
    </row>
    <row r="592" s="12" customFormat="1" ht="22.8" customHeight="1">
      <c r="A592" s="12"/>
      <c r="B592" s="185"/>
      <c r="C592" s="186"/>
      <c r="D592" s="187" t="s">
        <v>73</v>
      </c>
      <c r="E592" s="199" t="s">
        <v>189</v>
      </c>
      <c r="F592" s="199" t="s">
        <v>639</v>
      </c>
      <c r="G592" s="186"/>
      <c r="H592" s="186"/>
      <c r="I592" s="189"/>
      <c r="J592" s="200">
        <f>BK592</f>
        <v>0</v>
      </c>
      <c r="K592" s="186"/>
      <c r="L592" s="191"/>
      <c r="M592" s="192"/>
      <c r="N592" s="193"/>
      <c r="O592" s="193"/>
      <c r="P592" s="194">
        <f>SUM(P593:P621)</f>
        <v>0</v>
      </c>
      <c r="Q592" s="193"/>
      <c r="R592" s="194">
        <f>SUM(R593:R621)</f>
        <v>5.8601789999999996</v>
      </c>
      <c r="S592" s="193"/>
      <c r="T592" s="195">
        <f>SUM(T593:T621)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196" t="s">
        <v>82</v>
      </c>
      <c r="AT592" s="197" t="s">
        <v>73</v>
      </c>
      <c r="AU592" s="197" t="s">
        <v>82</v>
      </c>
      <c r="AY592" s="196" t="s">
        <v>125</v>
      </c>
      <c r="BK592" s="198">
        <f>SUM(BK593:BK621)</f>
        <v>0</v>
      </c>
    </row>
    <row r="593" s="2" customFormat="1" ht="16.5" customHeight="1">
      <c r="A593" s="39"/>
      <c r="B593" s="40"/>
      <c r="C593" s="201" t="s">
        <v>640</v>
      </c>
      <c r="D593" s="201" t="s">
        <v>127</v>
      </c>
      <c r="E593" s="202" t="s">
        <v>641</v>
      </c>
      <c r="F593" s="203" t="s">
        <v>642</v>
      </c>
      <c r="G593" s="204" t="s">
        <v>605</v>
      </c>
      <c r="H593" s="205">
        <v>2.5</v>
      </c>
      <c r="I593" s="206"/>
      <c r="J593" s="207">
        <f>ROUND(I593*H593,2)</f>
        <v>0</v>
      </c>
      <c r="K593" s="203" t="s">
        <v>131</v>
      </c>
      <c r="L593" s="45"/>
      <c r="M593" s="208" t="s">
        <v>19</v>
      </c>
      <c r="N593" s="209" t="s">
        <v>45</v>
      </c>
      <c r="O593" s="85"/>
      <c r="P593" s="210">
        <f>O593*H593</f>
        <v>0</v>
      </c>
      <c r="Q593" s="210">
        <v>0.58896999999999999</v>
      </c>
      <c r="R593" s="210">
        <f>Q593*H593</f>
        <v>1.4724249999999999</v>
      </c>
      <c r="S593" s="210">
        <v>0</v>
      </c>
      <c r="T593" s="211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2" t="s">
        <v>132</v>
      </c>
      <c r="AT593" s="212" t="s">
        <v>127</v>
      </c>
      <c r="AU593" s="212" t="s">
        <v>84</v>
      </c>
      <c r="AY593" s="18" t="s">
        <v>125</v>
      </c>
      <c r="BE593" s="213">
        <f>IF(N593="základní",J593,0)</f>
        <v>0</v>
      </c>
      <c r="BF593" s="213">
        <f>IF(N593="snížená",J593,0)</f>
        <v>0</v>
      </c>
      <c r="BG593" s="213">
        <f>IF(N593="zákl. přenesená",J593,0)</f>
        <v>0</v>
      </c>
      <c r="BH593" s="213">
        <f>IF(N593="sníž. přenesená",J593,0)</f>
        <v>0</v>
      </c>
      <c r="BI593" s="213">
        <f>IF(N593="nulová",J593,0)</f>
        <v>0</v>
      </c>
      <c r="BJ593" s="18" t="s">
        <v>82</v>
      </c>
      <c r="BK593" s="213">
        <f>ROUND(I593*H593,2)</f>
        <v>0</v>
      </c>
      <c r="BL593" s="18" t="s">
        <v>132</v>
      </c>
      <c r="BM593" s="212" t="s">
        <v>643</v>
      </c>
    </row>
    <row r="594" s="2" customFormat="1">
      <c r="A594" s="39"/>
      <c r="B594" s="40"/>
      <c r="C594" s="41"/>
      <c r="D594" s="214" t="s">
        <v>134</v>
      </c>
      <c r="E594" s="41"/>
      <c r="F594" s="215" t="s">
        <v>644</v>
      </c>
      <c r="G594" s="41"/>
      <c r="H594" s="41"/>
      <c r="I594" s="216"/>
      <c r="J594" s="41"/>
      <c r="K594" s="41"/>
      <c r="L594" s="45"/>
      <c r="M594" s="217"/>
      <c r="N594" s="218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134</v>
      </c>
      <c r="AU594" s="18" t="s">
        <v>84</v>
      </c>
    </row>
    <row r="595" s="2" customFormat="1">
      <c r="A595" s="39"/>
      <c r="B595" s="40"/>
      <c r="C595" s="41"/>
      <c r="D595" s="219" t="s">
        <v>136</v>
      </c>
      <c r="E595" s="41"/>
      <c r="F595" s="220" t="s">
        <v>645</v>
      </c>
      <c r="G595" s="41"/>
      <c r="H595" s="41"/>
      <c r="I595" s="216"/>
      <c r="J595" s="41"/>
      <c r="K595" s="41"/>
      <c r="L595" s="45"/>
      <c r="M595" s="217"/>
      <c r="N595" s="218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136</v>
      </c>
      <c r="AU595" s="18" t="s">
        <v>84</v>
      </c>
    </row>
    <row r="596" s="13" customFormat="1">
      <c r="A596" s="13"/>
      <c r="B596" s="221"/>
      <c r="C596" s="222"/>
      <c r="D596" s="214" t="s">
        <v>138</v>
      </c>
      <c r="E596" s="223" t="s">
        <v>19</v>
      </c>
      <c r="F596" s="224" t="s">
        <v>139</v>
      </c>
      <c r="G596" s="222"/>
      <c r="H596" s="223" t="s">
        <v>19</v>
      </c>
      <c r="I596" s="225"/>
      <c r="J596" s="222"/>
      <c r="K596" s="222"/>
      <c r="L596" s="226"/>
      <c r="M596" s="227"/>
      <c r="N596" s="228"/>
      <c r="O596" s="228"/>
      <c r="P596" s="228"/>
      <c r="Q596" s="228"/>
      <c r="R596" s="228"/>
      <c r="S596" s="228"/>
      <c r="T596" s="22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0" t="s">
        <v>138</v>
      </c>
      <c r="AU596" s="230" t="s">
        <v>84</v>
      </c>
      <c r="AV596" s="13" t="s">
        <v>82</v>
      </c>
      <c r="AW596" s="13" t="s">
        <v>35</v>
      </c>
      <c r="AX596" s="13" t="s">
        <v>74</v>
      </c>
      <c r="AY596" s="230" t="s">
        <v>125</v>
      </c>
    </row>
    <row r="597" s="13" customFormat="1">
      <c r="A597" s="13"/>
      <c r="B597" s="221"/>
      <c r="C597" s="222"/>
      <c r="D597" s="214" t="s">
        <v>138</v>
      </c>
      <c r="E597" s="223" t="s">
        <v>19</v>
      </c>
      <c r="F597" s="224" t="s">
        <v>646</v>
      </c>
      <c r="G597" s="222"/>
      <c r="H597" s="223" t="s">
        <v>19</v>
      </c>
      <c r="I597" s="225"/>
      <c r="J597" s="222"/>
      <c r="K597" s="222"/>
      <c r="L597" s="226"/>
      <c r="M597" s="227"/>
      <c r="N597" s="228"/>
      <c r="O597" s="228"/>
      <c r="P597" s="228"/>
      <c r="Q597" s="228"/>
      <c r="R597" s="228"/>
      <c r="S597" s="228"/>
      <c r="T597" s="22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0" t="s">
        <v>138</v>
      </c>
      <c r="AU597" s="230" t="s">
        <v>84</v>
      </c>
      <c r="AV597" s="13" t="s">
        <v>82</v>
      </c>
      <c r="AW597" s="13" t="s">
        <v>35</v>
      </c>
      <c r="AX597" s="13" t="s">
        <v>74</v>
      </c>
      <c r="AY597" s="230" t="s">
        <v>125</v>
      </c>
    </row>
    <row r="598" s="14" customFormat="1">
      <c r="A598" s="14"/>
      <c r="B598" s="231"/>
      <c r="C598" s="232"/>
      <c r="D598" s="214" t="s">
        <v>138</v>
      </c>
      <c r="E598" s="233" t="s">
        <v>19</v>
      </c>
      <c r="F598" s="234" t="s">
        <v>647</v>
      </c>
      <c r="G598" s="232"/>
      <c r="H598" s="235">
        <v>2.5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1" t="s">
        <v>138</v>
      </c>
      <c r="AU598" s="241" t="s">
        <v>84</v>
      </c>
      <c r="AV598" s="14" t="s">
        <v>84</v>
      </c>
      <c r="AW598" s="14" t="s">
        <v>35</v>
      </c>
      <c r="AX598" s="14" t="s">
        <v>82</v>
      </c>
      <c r="AY598" s="241" t="s">
        <v>125</v>
      </c>
    </row>
    <row r="599" s="2" customFormat="1" ht="16.5" customHeight="1">
      <c r="A599" s="39"/>
      <c r="B599" s="40"/>
      <c r="C599" s="253" t="s">
        <v>648</v>
      </c>
      <c r="D599" s="253" t="s">
        <v>635</v>
      </c>
      <c r="E599" s="254" t="s">
        <v>649</v>
      </c>
      <c r="F599" s="255" t="s">
        <v>650</v>
      </c>
      <c r="G599" s="256" t="s">
        <v>605</v>
      </c>
      <c r="H599" s="257">
        <v>2.5</v>
      </c>
      <c r="I599" s="258"/>
      <c r="J599" s="259">
        <f>ROUND(I599*H599,2)</f>
        <v>0</v>
      </c>
      <c r="K599" s="255" t="s">
        <v>131</v>
      </c>
      <c r="L599" s="260"/>
      <c r="M599" s="261" t="s">
        <v>19</v>
      </c>
      <c r="N599" s="262" t="s">
        <v>45</v>
      </c>
      <c r="O599" s="85"/>
      <c r="P599" s="210">
        <f>O599*H599</f>
        <v>0</v>
      </c>
      <c r="Q599" s="210">
        <v>0.21440000000000001</v>
      </c>
      <c r="R599" s="210">
        <f>Q599*H599</f>
        <v>0.53600000000000003</v>
      </c>
      <c r="S599" s="210">
        <v>0</v>
      </c>
      <c r="T599" s="21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2" t="s">
        <v>182</v>
      </c>
      <c r="AT599" s="212" t="s">
        <v>635</v>
      </c>
      <c r="AU599" s="212" t="s">
        <v>84</v>
      </c>
      <c r="AY599" s="18" t="s">
        <v>125</v>
      </c>
      <c r="BE599" s="213">
        <f>IF(N599="základní",J599,0)</f>
        <v>0</v>
      </c>
      <c r="BF599" s="213">
        <f>IF(N599="snížená",J599,0)</f>
        <v>0</v>
      </c>
      <c r="BG599" s="213">
        <f>IF(N599="zákl. přenesená",J599,0)</f>
        <v>0</v>
      </c>
      <c r="BH599" s="213">
        <f>IF(N599="sníž. přenesená",J599,0)</f>
        <v>0</v>
      </c>
      <c r="BI599" s="213">
        <f>IF(N599="nulová",J599,0)</f>
        <v>0</v>
      </c>
      <c r="BJ599" s="18" t="s">
        <v>82</v>
      </c>
      <c r="BK599" s="213">
        <f>ROUND(I599*H599,2)</f>
        <v>0</v>
      </c>
      <c r="BL599" s="18" t="s">
        <v>132</v>
      </c>
      <c r="BM599" s="212" t="s">
        <v>651</v>
      </c>
    </row>
    <row r="600" s="2" customFormat="1">
      <c r="A600" s="39"/>
      <c r="B600" s="40"/>
      <c r="C600" s="41"/>
      <c r="D600" s="214" t="s">
        <v>134</v>
      </c>
      <c r="E600" s="41"/>
      <c r="F600" s="215" t="s">
        <v>650</v>
      </c>
      <c r="G600" s="41"/>
      <c r="H600" s="41"/>
      <c r="I600" s="216"/>
      <c r="J600" s="41"/>
      <c r="K600" s="41"/>
      <c r="L600" s="45"/>
      <c r="M600" s="217"/>
      <c r="N600" s="218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134</v>
      </c>
      <c r="AU600" s="18" t="s">
        <v>84</v>
      </c>
    </row>
    <row r="601" s="2" customFormat="1" ht="16.5" customHeight="1">
      <c r="A601" s="39"/>
      <c r="B601" s="40"/>
      <c r="C601" s="201" t="s">
        <v>652</v>
      </c>
      <c r="D601" s="201" t="s">
        <v>127</v>
      </c>
      <c r="E601" s="202" t="s">
        <v>653</v>
      </c>
      <c r="F601" s="203" t="s">
        <v>654</v>
      </c>
      <c r="G601" s="204" t="s">
        <v>216</v>
      </c>
      <c r="H601" s="205">
        <v>1.3839999999999999</v>
      </c>
      <c r="I601" s="206"/>
      <c r="J601" s="207">
        <f>ROUND(I601*H601,2)</f>
        <v>0</v>
      </c>
      <c r="K601" s="203" t="s">
        <v>131</v>
      </c>
      <c r="L601" s="45"/>
      <c r="M601" s="208" t="s">
        <v>19</v>
      </c>
      <c r="N601" s="209" t="s">
        <v>45</v>
      </c>
      <c r="O601" s="85"/>
      <c r="P601" s="210">
        <f>O601*H601</f>
        <v>0</v>
      </c>
      <c r="Q601" s="210">
        <v>2.5122499999999999</v>
      </c>
      <c r="R601" s="210">
        <f>Q601*H601</f>
        <v>3.4769539999999997</v>
      </c>
      <c r="S601" s="210">
        <v>0</v>
      </c>
      <c r="T601" s="211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2" t="s">
        <v>132</v>
      </c>
      <c r="AT601" s="212" t="s">
        <v>127</v>
      </c>
      <c r="AU601" s="212" t="s">
        <v>84</v>
      </c>
      <c r="AY601" s="18" t="s">
        <v>125</v>
      </c>
      <c r="BE601" s="213">
        <f>IF(N601="základní",J601,0)</f>
        <v>0</v>
      </c>
      <c r="BF601" s="213">
        <f>IF(N601="snížená",J601,0)</f>
        <v>0</v>
      </c>
      <c r="BG601" s="213">
        <f>IF(N601="zákl. přenesená",J601,0)</f>
        <v>0</v>
      </c>
      <c r="BH601" s="213">
        <f>IF(N601="sníž. přenesená",J601,0)</f>
        <v>0</v>
      </c>
      <c r="BI601" s="213">
        <f>IF(N601="nulová",J601,0)</f>
        <v>0</v>
      </c>
      <c r="BJ601" s="18" t="s">
        <v>82</v>
      </c>
      <c r="BK601" s="213">
        <f>ROUND(I601*H601,2)</f>
        <v>0</v>
      </c>
      <c r="BL601" s="18" t="s">
        <v>132</v>
      </c>
      <c r="BM601" s="212" t="s">
        <v>655</v>
      </c>
    </row>
    <row r="602" s="2" customFormat="1">
      <c r="A602" s="39"/>
      <c r="B602" s="40"/>
      <c r="C602" s="41"/>
      <c r="D602" s="214" t="s">
        <v>134</v>
      </c>
      <c r="E602" s="41"/>
      <c r="F602" s="215" t="s">
        <v>656</v>
      </c>
      <c r="G602" s="41"/>
      <c r="H602" s="41"/>
      <c r="I602" s="216"/>
      <c r="J602" s="41"/>
      <c r="K602" s="41"/>
      <c r="L602" s="45"/>
      <c r="M602" s="217"/>
      <c r="N602" s="218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134</v>
      </c>
      <c r="AU602" s="18" t="s">
        <v>84</v>
      </c>
    </row>
    <row r="603" s="2" customFormat="1">
      <c r="A603" s="39"/>
      <c r="B603" s="40"/>
      <c r="C603" s="41"/>
      <c r="D603" s="219" t="s">
        <v>136</v>
      </c>
      <c r="E603" s="41"/>
      <c r="F603" s="220" t="s">
        <v>657</v>
      </c>
      <c r="G603" s="41"/>
      <c r="H603" s="41"/>
      <c r="I603" s="216"/>
      <c r="J603" s="41"/>
      <c r="K603" s="41"/>
      <c r="L603" s="45"/>
      <c r="M603" s="217"/>
      <c r="N603" s="218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136</v>
      </c>
      <c r="AU603" s="18" t="s">
        <v>84</v>
      </c>
    </row>
    <row r="604" s="13" customFormat="1">
      <c r="A604" s="13"/>
      <c r="B604" s="221"/>
      <c r="C604" s="222"/>
      <c r="D604" s="214" t="s">
        <v>138</v>
      </c>
      <c r="E604" s="223" t="s">
        <v>19</v>
      </c>
      <c r="F604" s="224" t="s">
        <v>139</v>
      </c>
      <c r="G604" s="222"/>
      <c r="H604" s="223" t="s">
        <v>19</v>
      </c>
      <c r="I604" s="225"/>
      <c r="J604" s="222"/>
      <c r="K604" s="222"/>
      <c r="L604" s="226"/>
      <c r="M604" s="227"/>
      <c r="N604" s="228"/>
      <c r="O604" s="228"/>
      <c r="P604" s="228"/>
      <c r="Q604" s="228"/>
      <c r="R604" s="228"/>
      <c r="S604" s="228"/>
      <c r="T604" s="22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0" t="s">
        <v>138</v>
      </c>
      <c r="AU604" s="230" t="s">
        <v>84</v>
      </c>
      <c r="AV604" s="13" t="s">
        <v>82</v>
      </c>
      <c r="AW604" s="13" t="s">
        <v>35</v>
      </c>
      <c r="AX604" s="13" t="s">
        <v>74</v>
      </c>
      <c r="AY604" s="230" t="s">
        <v>125</v>
      </c>
    </row>
    <row r="605" s="13" customFormat="1">
      <c r="A605" s="13"/>
      <c r="B605" s="221"/>
      <c r="C605" s="222"/>
      <c r="D605" s="214" t="s">
        <v>138</v>
      </c>
      <c r="E605" s="223" t="s">
        <v>19</v>
      </c>
      <c r="F605" s="224" t="s">
        <v>646</v>
      </c>
      <c r="G605" s="222"/>
      <c r="H605" s="223" t="s">
        <v>19</v>
      </c>
      <c r="I605" s="225"/>
      <c r="J605" s="222"/>
      <c r="K605" s="222"/>
      <c r="L605" s="226"/>
      <c r="M605" s="227"/>
      <c r="N605" s="228"/>
      <c r="O605" s="228"/>
      <c r="P605" s="228"/>
      <c r="Q605" s="228"/>
      <c r="R605" s="228"/>
      <c r="S605" s="228"/>
      <c r="T605" s="22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0" t="s">
        <v>138</v>
      </c>
      <c r="AU605" s="230" t="s">
        <v>84</v>
      </c>
      <c r="AV605" s="13" t="s">
        <v>82</v>
      </c>
      <c r="AW605" s="13" t="s">
        <v>35</v>
      </c>
      <c r="AX605" s="13" t="s">
        <v>74</v>
      </c>
      <c r="AY605" s="230" t="s">
        <v>125</v>
      </c>
    </row>
    <row r="606" s="14" customFormat="1">
      <c r="A606" s="14"/>
      <c r="B606" s="231"/>
      <c r="C606" s="232"/>
      <c r="D606" s="214" t="s">
        <v>138</v>
      </c>
      <c r="E606" s="233" t="s">
        <v>19</v>
      </c>
      <c r="F606" s="234" t="s">
        <v>658</v>
      </c>
      <c r="G606" s="232"/>
      <c r="H606" s="235">
        <v>1.3839999999999999</v>
      </c>
      <c r="I606" s="236"/>
      <c r="J606" s="232"/>
      <c r="K606" s="232"/>
      <c r="L606" s="237"/>
      <c r="M606" s="238"/>
      <c r="N606" s="239"/>
      <c r="O606" s="239"/>
      <c r="P606" s="239"/>
      <c r="Q606" s="239"/>
      <c r="R606" s="239"/>
      <c r="S606" s="239"/>
      <c r="T606" s="24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1" t="s">
        <v>138</v>
      </c>
      <c r="AU606" s="241" t="s">
        <v>84</v>
      </c>
      <c r="AV606" s="14" t="s">
        <v>84</v>
      </c>
      <c r="AW606" s="14" t="s">
        <v>35</v>
      </c>
      <c r="AX606" s="14" t="s">
        <v>82</v>
      </c>
      <c r="AY606" s="241" t="s">
        <v>125</v>
      </c>
    </row>
    <row r="607" s="2" customFormat="1" ht="16.5" customHeight="1">
      <c r="A607" s="39"/>
      <c r="B607" s="40"/>
      <c r="C607" s="201" t="s">
        <v>659</v>
      </c>
      <c r="D607" s="201" t="s">
        <v>127</v>
      </c>
      <c r="E607" s="202" t="s">
        <v>660</v>
      </c>
      <c r="F607" s="203" t="s">
        <v>661</v>
      </c>
      <c r="G607" s="204" t="s">
        <v>130</v>
      </c>
      <c r="H607" s="205">
        <v>216</v>
      </c>
      <c r="I607" s="206"/>
      <c r="J607" s="207">
        <f>ROUND(I607*H607,2)</f>
        <v>0</v>
      </c>
      <c r="K607" s="203" t="s">
        <v>131</v>
      </c>
      <c r="L607" s="45"/>
      <c r="M607" s="208" t="s">
        <v>19</v>
      </c>
      <c r="N607" s="209" t="s">
        <v>45</v>
      </c>
      <c r="O607" s="85"/>
      <c r="P607" s="210">
        <f>O607*H607</f>
        <v>0</v>
      </c>
      <c r="Q607" s="210">
        <v>0.00036000000000000002</v>
      </c>
      <c r="R607" s="210">
        <f>Q607*H607</f>
        <v>0.07776000000000001</v>
      </c>
      <c r="S607" s="210">
        <v>0</v>
      </c>
      <c r="T607" s="211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2" t="s">
        <v>132</v>
      </c>
      <c r="AT607" s="212" t="s">
        <v>127</v>
      </c>
      <c r="AU607" s="212" t="s">
        <v>84</v>
      </c>
      <c r="AY607" s="18" t="s">
        <v>125</v>
      </c>
      <c r="BE607" s="213">
        <f>IF(N607="základní",J607,0)</f>
        <v>0</v>
      </c>
      <c r="BF607" s="213">
        <f>IF(N607="snížená",J607,0)</f>
        <v>0</v>
      </c>
      <c r="BG607" s="213">
        <f>IF(N607="zákl. přenesená",J607,0)</f>
        <v>0</v>
      </c>
      <c r="BH607" s="213">
        <f>IF(N607="sníž. přenesená",J607,0)</f>
        <v>0</v>
      </c>
      <c r="BI607" s="213">
        <f>IF(N607="nulová",J607,0)</f>
        <v>0</v>
      </c>
      <c r="BJ607" s="18" t="s">
        <v>82</v>
      </c>
      <c r="BK607" s="213">
        <f>ROUND(I607*H607,2)</f>
        <v>0</v>
      </c>
      <c r="BL607" s="18" t="s">
        <v>132</v>
      </c>
      <c r="BM607" s="212" t="s">
        <v>662</v>
      </c>
    </row>
    <row r="608" s="2" customFormat="1">
      <c r="A608" s="39"/>
      <c r="B608" s="40"/>
      <c r="C608" s="41"/>
      <c r="D608" s="214" t="s">
        <v>134</v>
      </c>
      <c r="E608" s="41"/>
      <c r="F608" s="215" t="s">
        <v>663</v>
      </c>
      <c r="G608" s="41"/>
      <c r="H608" s="41"/>
      <c r="I608" s="216"/>
      <c r="J608" s="41"/>
      <c r="K608" s="41"/>
      <c r="L608" s="45"/>
      <c r="M608" s="217"/>
      <c r="N608" s="218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134</v>
      </c>
      <c r="AU608" s="18" t="s">
        <v>84</v>
      </c>
    </row>
    <row r="609" s="2" customFormat="1">
      <c r="A609" s="39"/>
      <c r="B609" s="40"/>
      <c r="C609" s="41"/>
      <c r="D609" s="219" t="s">
        <v>136</v>
      </c>
      <c r="E609" s="41"/>
      <c r="F609" s="220" t="s">
        <v>664</v>
      </c>
      <c r="G609" s="41"/>
      <c r="H609" s="41"/>
      <c r="I609" s="216"/>
      <c r="J609" s="41"/>
      <c r="K609" s="41"/>
      <c r="L609" s="45"/>
      <c r="M609" s="217"/>
      <c r="N609" s="218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136</v>
      </c>
      <c r="AU609" s="18" t="s">
        <v>84</v>
      </c>
    </row>
    <row r="610" s="13" customFormat="1">
      <c r="A610" s="13"/>
      <c r="B610" s="221"/>
      <c r="C610" s="222"/>
      <c r="D610" s="214" t="s">
        <v>138</v>
      </c>
      <c r="E610" s="223" t="s">
        <v>19</v>
      </c>
      <c r="F610" s="224" t="s">
        <v>139</v>
      </c>
      <c r="G610" s="222"/>
      <c r="H610" s="223" t="s">
        <v>19</v>
      </c>
      <c r="I610" s="225"/>
      <c r="J610" s="222"/>
      <c r="K610" s="222"/>
      <c r="L610" s="226"/>
      <c r="M610" s="227"/>
      <c r="N610" s="228"/>
      <c r="O610" s="228"/>
      <c r="P610" s="228"/>
      <c r="Q610" s="228"/>
      <c r="R610" s="228"/>
      <c r="S610" s="228"/>
      <c r="T610" s="22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0" t="s">
        <v>138</v>
      </c>
      <c r="AU610" s="230" t="s">
        <v>84</v>
      </c>
      <c r="AV610" s="13" t="s">
        <v>82</v>
      </c>
      <c r="AW610" s="13" t="s">
        <v>35</v>
      </c>
      <c r="AX610" s="13" t="s">
        <v>74</v>
      </c>
      <c r="AY610" s="230" t="s">
        <v>125</v>
      </c>
    </row>
    <row r="611" s="13" customFormat="1">
      <c r="A611" s="13"/>
      <c r="B611" s="221"/>
      <c r="C611" s="222"/>
      <c r="D611" s="214" t="s">
        <v>138</v>
      </c>
      <c r="E611" s="223" t="s">
        <v>19</v>
      </c>
      <c r="F611" s="224" t="s">
        <v>665</v>
      </c>
      <c r="G611" s="222"/>
      <c r="H611" s="223" t="s">
        <v>19</v>
      </c>
      <c r="I611" s="225"/>
      <c r="J611" s="222"/>
      <c r="K611" s="222"/>
      <c r="L611" s="226"/>
      <c r="M611" s="227"/>
      <c r="N611" s="228"/>
      <c r="O611" s="228"/>
      <c r="P611" s="228"/>
      <c r="Q611" s="228"/>
      <c r="R611" s="228"/>
      <c r="S611" s="228"/>
      <c r="T611" s="22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0" t="s">
        <v>138</v>
      </c>
      <c r="AU611" s="230" t="s">
        <v>84</v>
      </c>
      <c r="AV611" s="13" t="s">
        <v>82</v>
      </c>
      <c r="AW611" s="13" t="s">
        <v>35</v>
      </c>
      <c r="AX611" s="13" t="s">
        <v>74</v>
      </c>
      <c r="AY611" s="230" t="s">
        <v>125</v>
      </c>
    </row>
    <row r="612" s="14" customFormat="1">
      <c r="A612" s="14"/>
      <c r="B612" s="231"/>
      <c r="C612" s="232"/>
      <c r="D612" s="214" t="s">
        <v>138</v>
      </c>
      <c r="E612" s="233" t="s">
        <v>19</v>
      </c>
      <c r="F612" s="234" t="s">
        <v>666</v>
      </c>
      <c r="G612" s="232"/>
      <c r="H612" s="235">
        <v>216</v>
      </c>
      <c r="I612" s="236"/>
      <c r="J612" s="232"/>
      <c r="K612" s="232"/>
      <c r="L612" s="237"/>
      <c r="M612" s="238"/>
      <c r="N612" s="239"/>
      <c r="O612" s="239"/>
      <c r="P612" s="239"/>
      <c r="Q612" s="239"/>
      <c r="R612" s="239"/>
      <c r="S612" s="239"/>
      <c r="T612" s="24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1" t="s">
        <v>138</v>
      </c>
      <c r="AU612" s="241" t="s">
        <v>84</v>
      </c>
      <c r="AV612" s="14" t="s">
        <v>84</v>
      </c>
      <c r="AW612" s="14" t="s">
        <v>35</v>
      </c>
      <c r="AX612" s="14" t="s">
        <v>82</v>
      </c>
      <c r="AY612" s="241" t="s">
        <v>125</v>
      </c>
    </row>
    <row r="613" s="2" customFormat="1" ht="16.5" customHeight="1">
      <c r="A613" s="39"/>
      <c r="B613" s="40"/>
      <c r="C613" s="201" t="s">
        <v>667</v>
      </c>
      <c r="D613" s="201" t="s">
        <v>127</v>
      </c>
      <c r="E613" s="202" t="s">
        <v>668</v>
      </c>
      <c r="F613" s="203" t="s">
        <v>669</v>
      </c>
      <c r="G613" s="204" t="s">
        <v>130</v>
      </c>
      <c r="H613" s="205">
        <v>632</v>
      </c>
      <c r="I613" s="206"/>
      <c r="J613" s="207">
        <f>ROUND(I613*H613,2)</f>
        <v>0</v>
      </c>
      <c r="K613" s="203" t="s">
        <v>131</v>
      </c>
      <c r="L613" s="45"/>
      <c r="M613" s="208" t="s">
        <v>19</v>
      </c>
      <c r="N613" s="209" t="s">
        <v>45</v>
      </c>
      <c r="O613" s="85"/>
      <c r="P613" s="210">
        <f>O613*H613</f>
        <v>0</v>
      </c>
      <c r="Q613" s="210">
        <v>0.00046999999999999999</v>
      </c>
      <c r="R613" s="210">
        <f>Q613*H613</f>
        <v>0.29703999999999997</v>
      </c>
      <c r="S613" s="210">
        <v>0</v>
      </c>
      <c r="T613" s="211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12" t="s">
        <v>132</v>
      </c>
      <c r="AT613" s="212" t="s">
        <v>127</v>
      </c>
      <c r="AU613" s="212" t="s">
        <v>84</v>
      </c>
      <c r="AY613" s="18" t="s">
        <v>125</v>
      </c>
      <c r="BE613" s="213">
        <f>IF(N613="základní",J613,0)</f>
        <v>0</v>
      </c>
      <c r="BF613" s="213">
        <f>IF(N613="snížená",J613,0)</f>
        <v>0</v>
      </c>
      <c r="BG613" s="213">
        <f>IF(N613="zákl. přenesená",J613,0)</f>
        <v>0</v>
      </c>
      <c r="BH613" s="213">
        <f>IF(N613="sníž. přenesená",J613,0)</f>
        <v>0</v>
      </c>
      <c r="BI613" s="213">
        <f>IF(N613="nulová",J613,0)</f>
        <v>0</v>
      </c>
      <c r="BJ613" s="18" t="s">
        <v>82</v>
      </c>
      <c r="BK613" s="213">
        <f>ROUND(I613*H613,2)</f>
        <v>0</v>
      </c>
      <c r="BL613" s="18" t="s">
        <v>132</v>
      </c>
      <c r="BM613" s="212" t="s">
        <v>670</v>
      </c>
    </row>
    <row r="614" s="2" customFormat="1">
      <c r="A614" s="39"/>
      <c r="B614" s="40"/>
      <c r="C614" s="41"/>
      <c r="D614" s="214" t="s">
        <v>134</v>
      </c>
      <c r="E614" s="41"/>
      <c r="F614" s="215" t="s">
        <v>671</v>
      </c>
      <c r="G614" s="41"/>
      <c r="H614" s="41"/>
      <c r="I614" s="216"/>
      <c r="J614" s="41"/>
      <c r="K614" s="41"/>
      <c r="L614" s="45"/>
      <c r="M614" s="217"/>
      <c r="N614" s="218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134</v>
      </c>
      <c r="AU614" s="18" t="s">
        <v>84</v>
      </c>
    </row>
    <row r="615" s="2" customFormat="1">
      <c r="A615" s="39"/>
      <c r="B615" s="40"/>
      <c r="C615" s="41"/>
      <c r="D615" s="219" t="s">
        <v>136</v>
      </c>
      <c r="E615" s="41"/>
      <c r="F615" s="220" t="s">
        <v>672</v>
      </c>
      <c r="G615" s="41"/>
      <c r="H615" s="41"/>
      <c r="I615" s="216"/>
      <c r="J615" s="41"/>
      <c r="K615" s="41"/>
      <c r="L615" s="45"/>
      <c r="M615" s="217"/>
      <c r="N615" s="218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136</v>
      </c>
      <c r="AU615" s="18" t="s">
        <v>84</v>
      </c>
    </row>
    <row r="616" s="13" customFormat="1">
      <c r="A616" s="13"/>
      <c r="B616" s="221"/>
      <c r="C616" s="222"/>
      <c r="D616" s="214" t="s">
        <v>138</v>
      </c>
      <c r="E616" s="223" t="s">
        <v>19</v>
      </c>
      <c r="F616" s="224" t="s">
        <v>139</v>
      </c>
      <c r="G616" s="222"/>
      <c r="H616" s="223" t="s">
        <v>19</v>
      </c>
      <c r="I616" s="225"/>
      <c r="J616" s="222"/>
      <c r="K616" s="222"/>
      <c r="L616" s="226"/>
      <c r="M616" s="227"/>
      <c r="N616" s="228"/>
      <c r="O616" s="228"/>
      <c r="P616" s="228"/>
      <c r="Q616" s="228"/>
      <c r="R616" s="228"/>
      <c r="S616" s="228"/>
      <c r="T616" s="229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0" t="s">
        <v>138</v>
      </c>
      <c r="AU616" s="230" t="s">
        <v>84</v>
      </c>
      <c r="AV616" s="13" t="s">
        <v>82</v>
      </c>
      <c r="AW616" s="13" t="s">
        <v>35</v>
      </c>
      <c r="AX616" s="13" t="s">
        <v>74</v>
      </c>
      <c r="AY616" s="230" t="s">
        <v>125</v>
      </c>
    </row>
    <row r="617" s="13" customFormat="1">
      <c r="A617" s="13"/>
      <c r="B617" s="221"/>
      <c r="C617" s="222"/>
      <c r="D617" s="214" t="s">
        <v>138</v>
      </c>
      <c r="E617" s="223" t="s">
        <v>19</v>
      </c>
      <c r="F617" s="224" t="s">
        <v>599</v>
      </c>
      <c r="G617" s="222"/>
      <c r="H617" s="223" t="s">
        <v>19</v>
      </c>
      <c r="I617" s="225"/>
      <c r="J617" s="222"/>
      <c r="K617" s="222"/>
      <c r="L617" s="226"/>
      <c r="M617" s="227"/>
      <c r="N617" s="228"/>
      <c r="O617" s="228"/>
      <c r="P617" s="228"/>
      <c r="Q617" s="228"/>
      <c r="R617" s="228"/>
      <c r="S617" s="228"/>
      <c r="T617" s="229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0" t="s">
        <v>138</v>
      </c>
      <c r="AU617" s="230" t="s">
        <v>84</v>
      </c>
      <c r="AV617" s="13" t="s">
        <v>82</v>
      </c>
      <c r="AW617" s="13" t="s">
        <v>35</v>
      </c>
      <c r="AX617" s="13" t="s">
        <v>74</v>
      </c>
      <c r="AY617" s="230" t="s">
        <v>125</v>
      </c>
    </row>
    <row r="618" s="14" customFormat="1">
      <c r="A618" s="14"/>
      <c r="B618" s="231"/>
      <c r="C618" s="232"/>
      <c r="D618" s="214" t="s">
        <v>138</v>
      </c>
      <c r="E618" s="233" t="s">
        <v>19</v>
      </c>
      <c r="F618" s="234" t="s">
        <v>626</v>
      </c>
      <c r="G618" s="232"/>
      <c r="H618" s="235">
        <v>172</v>
      </c>
      <c r="I618" s="236"/>
      <c r="J618" s="232"/>
      <c r="K618" s="232"/>
      <c r="L618" s="237"/>
      <c r="M618" s="238"/>
      <c r="N618" s="239"/>
      <c r="O618" s="239"/>
      <c r="P618" s="239"/>
      <c r="Q618" s="239"/>
      <c r="R618" s="239"/>
      <c r="S618" s="239"/>
      <c r="T618" s="24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1" t="s">
        <v>138</v>
      </c>
      <c r="AU618" s="241" t="s">
        <v>84</v>
      </c>
      <c r="AV618" s="14" t="s">
        <v>84</v>
      </c>
      <c r="AW618" s="14" t="s">
        <v>35</v>
      </c>
      <c r="AX618" s="14" t="s">
        <v>74</v>
      </c>
      <c r="AY618" s="241" t="s">
        <v>125</v>
      </c>
    </row>
    <row r="619" s="13" customFormat="1">
      <c r="A619" s="13"/>
      <c r="B619" s="221"/>
      <c r="C619" s="222"/>
      <c r="D619" s="214" t="s">
        <v>138</v>
      </c>
      <c r="E619" s="223" t="s">
        <v>19</v>
      </c>
      <c r="F619" s="224" t="s">
        <v>140</v>
      </c>
      <c r="G619" s="222"/>
      <c r="H619" s="223" t="s">
        <v>19</v>
      </c>
      <c r="I619" s="225"/>
      <c r="J619" s="222"/>
      <c r="K619" s="222"/>
      <c r="L619" s="226"/>
      <c r="M619" s="227"/>
      <c r="N619" s="228"/>
      <c r="O619" s="228"/>
      <c r="P619" s="228"/>
      <c r="Q619" s="228"/>
      <c r="R619" s="228"/>
      <c r="S619" s="228"/>
      <c r="T619" s="229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0" t="s">
        <v>138</v>
      </c>
      <c r="AU619" s="230" t="s">
        <v>84</v>
      </c>
      <c r="AV619" s="13" t="s">
        <v>82</v>
      </c>
      <c r="AW619" s="13" t="s">
        <v>35</v>
      </c>
      <c r="AX619" s="13" t="s">
        <v>74</v>
      </c>
      <c r="AY619" s="230" t="s">
        <v>125</v>
      </c>
    </row>
    <row r="620" s="14" customFormat="1">
      <c r="A620" s="14"/>
      <c r="B620" s="231"/>
      <c r="C620" s="232"/>
      <c r="D620" s="214" t="s">
        <v>138</v>
      </c>
      <c r="E620" s="233" t="s">
        <v>19</v>
      </c>
      <c r="F620" s="234" t="s">
        <v>627</v>
      </c>
      <c r="G620" s="232"/>
      <c r="H620" s="235">
        <v>460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1" t="s">
        <v>138</v>
      </c>
      <c r="AU620" s="241" t="s">
        <v>84</v>
      </c>
      <c r="AV620" s="14" t="s">
        <v>84</v>
      </c>
      <c r="AW620" s="14" t="s">
        <v>35</v>
      </c>
      <c r="AX620" s="14" t="s">
        <v>74</v>
      </c>
      <c r="AY620" s="241" t="s">
        <v>125</v>
      </c>
    </row>
    <row r="621" s="15" customFormat="1">
      <c r="A621" s="15"/>
      <c r="B621" s="242"/>
      <c r="C621" s="243"/>
      <c r="D621" s="214" t="s">
        <v>138</v>
      </c>
      <c r="E621" s="244" t="s">
        <v>19</v>
      </c>
      <c r="F621" s="245" t="s">
        <v>253</v>
      </c>
      <c r="G621" s="243"/>
      <c r="H621" s="246">
        <v>632</v>
      </c>
      <c r="I621" s="247"/>
      <c r="J621" s="243"/>
      <c r="K621" s="243"/>
      <c r="L621" s="248"/>
      <c r="M621" s="249"/>
      <c r="N621" s="250"/>
      <c r="O621" s="250"/>
      <c r="P621" s="250"/>
      <c r="Q621" s="250"/>
      <c r="R621" s="250"/>
      <c r="S621" s="250"/>
      <c r="T621" s="251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52" t="s">
        <v>138</v>
      </c>
      <c r="AU621" s="252" t="s">
        <v>84</v>
      </c>
      <c r="AV621" s="15" t="s">
        <v>132</v>
      </c>
      <c r="AW621" s="15" t="s">
        <v>35</v>
      </c>
      <c r="AX621" s="15" t="s">
        <v>82</v>
      </c>
      <c r="AY621" s="252" t="s">
        <v>125</v>
      </c>
    </row>
    <row r="622" s="12" customFormat="1" ht="22.8" customHeight="1">
      <c r="A622" s="12"/>
      <c r="B622" s="185"/>
      <c r="C622" s="186"/>
      <c r="D622" s="187" t="s">
        <v>73</v>
      </c>
      <c r="E622" s="199" t="s">
        <v>673</v>
      </c>
      <c r="F622" s="199" t="s">
        <v>674</v>
      </c>
      <c r="G622" s="186"/>
      <c r="H622" s="186"/>
      <c r="I622" s="189"/>
      <c r="J622" s="200">
        <f>BK622</f>
        <v>0</v>
      </c>
      <c r="K622" s="186"/>
      <c r="L622" s="191"/>
      <c r="M622" s="192"/>
      <c r="N622" s="193"/>
      <c r="O622" s="193"/>
      <c r="P622" s="194">
        <f>SUM(P623:P632)</f>
        <v>0</v>
      </c>
      <c r="Q622" s="193"/>
      <c r="R622" s="194">
        <f>SUM(R623:R632)</f>
        <v>0</v>
      </c>
      <c r="S622" s="193"/>
      <c r="T622" s="195">
        <f>SUM(T623:T632)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196" t="s">
        <v>82</v>
      </c>
      <c r="AT622" s="197" t="s">
        <v>73</v>
      </c>
      <c r="AU622" s="197" t="s">
        <v>82</v>
      </c>
      <c r="AY622" s="196" t="s">
        <v>125</v>
      </c>
      <c r="BK622" s="198">
        <f>SUM(BK623:BK632)</f>
        <v>0</v>
      </c>
    </row>
    <row r="623" s="2" customFormat="1" ht="21.75" customHeight="1">
      <c r="A623" s="39"/>
      <c r="B623" s="40"/>
      <c r="C623" s="201" t="s">
        <v>675</v>
      </c>
      <c r="D623" s="201" t="s">
        <v>127</v>
      </c>
      <c r="E623" s="202" t="s">
        <v>676</v>
      </c>
      <c r="F623" s="203" t="s">
        <v>677</v>
      </c>
      <c r="G623" s="204" t="s">
        <v>436</v>
      </c>
      <c r="H623" s="205">
        <v>4.0750000000000002</v>
      </c>
      <c r="I623" s="206"/>
      <c r="J623" s="207">
        <f>ROUND(I623*H623,2)</f>
        <v>0</v>
      </c>
      <c r="K623" s="203" t="s">
        <v>131</v>
      </c>
      <c r="L623" s="45"/>
      <c r="M623" s="208" t="s">
        <v>19</v>
      </c>
      <c r="N623" s="209" t="s">
        <v>45</v>
      </c>
      <c r="O623" s="85"/>
      <c r="P623" s="210">
        <f>O623*H623</f>
        <v>0</v>
      </c>
      <c r="Q623" s="210">
        <v>0</v>
      </c>
      <c r="R623" s="210">
        <f>Q623*H623</f>
        <v>0</v>
      </c>
      <c r="S623" s="210">
        <v>0</v>
      </c>
      <c r="T623" s="211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12" t="s">
        <v>132</v>
      </c>
      <c r="AT623" s="212" t="s">
        <v>127</v>
      </c>
      <c r="AU623" s="212" t="s">
        <v>84</v>
      </c>
      <c r="AY623" s="18" t="s">
        <v>125</v>
      </c>
      <c r="BE623" s="213">
        <f>IF(N623="základní",J623,0)</f>
        <v>0</v>
      </c>
      <c r="BF623" s="213">
        <f>IF(N623="snížená",J623,0)</f>
        <v>0</v>
      </c>
      <c r="BG623" s="213">
        <f>IF(N623="zákl. přenesená",J623,0)</f>
        <v>0</v>
      </c>
      <c r="BH623" s="213">
        <f>IF(N623="sníž. přenesená",J623,0)</f>
        <v>0</v>
      </c>
      <c r="BI623" s="213">
        <f>IF(N623="nulová",J623,0)</f>
        <v>0</v>
      </c>
      <c r="BJ623" s="18" t="s">
        <v>82</v>
      </c>
      <c r="BK623" s="213">
        <f>ROUND(I623*H623,2)</f>
        <v>0</v>
      </c>
      <c r="BL623" s="18" t="s">
        <v>132</v>
      </c>
      <c r="BM623" s="212" t="s">
        <v>678</v>
      </c>
    </row>
    <row r="624" s="2" customFormat="1">
      <c r="A624" s="39"/>
      <c r="B624" s="40"/>
      <c r="C624" s="41"/>
      <c r="D624" s="214" t="s">
        <v>134</v>
      </c>
      <c r="E624" s="41"/>
      <c r="F624" s="215" t="s">
        <v>679</v>
      </c>
      <c r="G624" s="41"/>
      <c r="H624" s="41"/>
      <c r="I624" s="216"/>
      <c r="J624" s="41"/>
      <c r="K624" s="41"/>
      <c r="L624" s="45"/>
      <c r="M624" s="217"/>
      <c r="N624" s="218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134</v>
      </c>
      <c r="AU624" s="18" t="s">
        <v>84</v>
      </c>
    </row>
    <row r="625" s="2" customFormat="1">
      <c r="A625" s="39"/>
      <c r="B625" s="40"/>
      <c r="C625" s="41"/>
      <c r="D625" s="219" t="s">
        <v>136</v>
      </c>
      <c r="E625" s="41"/>
      <c r="F625" s="220" t="s">
        <v>680</v>
      </c>
      <c r="G625" s="41"/>
      <c r="H625" s="41"/>
      <c r="I625" s="216"/>
      <c r="J625" s="41"/>
      <c r="K625" s="41"/>
      <c r="L625" s="45"/>
      <c r="M625" s="217"/>
      <c r="N625" s="218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136</v>
      </c>
      <c r="AU625" s="18" t="s">
        <v>84</v>
      </c>
    </row>
    <row r="626" s="2" customFormat="1" ht="16.5" customHeight="1">
      <c r="A626" s="39"/>
      <c r="B626" s="40"/>
      <c r="C626" s="201" t="s">
        <v>681</v>
      </c>
      <c r="D626" s="201" t="s">
        <v>127</v>
      </c>
      <c r="E626" s="202" t="s">
        <v>682</v>
      </c>
      <c r="F626" s="203" t="s">
        <v>683</v>
      </c>
      <c r="G626" s="204" t="s">
        <v>436</v>
      </c>
      <c r="H626" s="205">
        <v>85.575000000000003</v>
      </c>
      <c r="I626" s="206"/>
      <c r="J626" s="207">
        <f>ROUND(I626*H626,2)</f>
        <v>0</v>
      </c>
      <c r="K626" s="203" t="s">
        <v>131</v>
      </c>
      <c r="L626" s="45"/>
      <c r="M626" s="208" t="s">
        <v>19</v>
      </c>
      <c r="N626" s="209" t="s">
        <v>45</v>
      </c>
      <c r="O626" s="85"/>
      <c r="P626" s="210">
        <f>O626*H626</f>
        <v>0</v>
      </c>
      <c r="Q626" s="210">
        <v>0</v>
      </c>
      <c r="R626" s="210">
        <f>Q626*H626</f>
        <v>0</v>
      </c>
      <c r="S626" s="210">
        <v>0</v>
      </c>
      <c r="T626" s="211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2" t="s">
        <v>132</v>
      </c>
      <c r="AT626" s="212" t="s">
        <v>127</v>
      </c>
      <c r="AU626" s="212" t="s">
        <v>84</v>
      </c>
      <c r="AY626" s="18" t="s">
        <v>125</v>
      </c>
      <c r="BE626" s="213">
        <f>IF(N626="základní",J626,0)</f>
        <v>0</v>
      </c>
      <c r="BF626" s="213">
        <f>IF(N626="snížená",J626,0)</f>
        <v>0</v>
      </c>
      <c r="BG626" s="213">
        <f>IF(N626="zákl. přenesená",J626,0)</f>
        <v>0</v>
      </c>
      <c r="BH626" s="213">
        <f>IF(N626="sníž. přenesená",J626,0)</f>
        <v>0</v>
      </c>
      <c r="BI626" s="213">
        <f>IF(N626="nulová",J626,0)</f>
        <v>0</v>
      </c>
      <c r="BJ626" s="18" t="s">
        <v>82</v>
      </c>
      <c r="BK626" s="213">
        <f>ROUND(I626*H626,2)</f>
        <v>0</v>
      </c>
      <c r="BL626" s="18" t="s">
        <v>132</v>
      </c>
      <c r="BM626" s="212" t="s">
        <v>684</v>
      </c>
    </row>
    <row r="627" s="2" customFormat="1">
      <c r="A627" s="39"/>
      <c r="B627" s="40"/>
      <c r="C627" s="41"/>
      <c r="D627" s="214" t="s">
        <v>134</v>
      </c>
      <c r="E627" s="41"/>
      <c r="F627" s="215" t="s">
        <v>685</v>
      </c>
      <c r="G627" s="41"/>
      <c r="H627" s="41"/>
      <c r="I627" s="216"/>
      <c r="J627" s="41"/>
      <c r="K627" s="41"/>
      <c r="L627" s="45"/>
      <c r="M627" s="217"/>
      <c r="N627" s="218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134</v>
      </c>
      <c r="AU627" s="18" t="s">
        <v>84</v>
      </c>
    </row>
    <row r="628" s="2" customFormat="1">
      <c r="A628" s="39"/>
      <c r="B628" s="40"/>
      <c r="C628" s="41"/>
      <c r="D628" s="219" t="s">
        <v>136</v>
      </c>
      <c r="E628" s="41"/>
      <c r="F628" s="220" t="s">
        <v>686</v>
      </c>
      <c r="G628" s="41"/>
      <c r="H628" s="41"/>
      <c r="I628" s="216"/>
      <c r="J628" s="41"/>
      <c r="K628" s="41"/>
      <c r="L628" s="45"/>
      <c r="M628" s="217"/>
      <c r="N628" s="218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136</v>
      </c>
      <c r="AU628" s="18" t="s">
        <v>84</v>
      </c>
    </row>
    <row r="629" s="14" customFormat="1">
      <c r="A629" s="14"/>
      <c r="B629" s="231"/>
      <c r="C629" s="232"/>
      <c r="D629" s="214" t="s">
        <v>138</v>
      </c>
      <c r="E629" s="232"/>
      <c r="F629" s="234" t="s">
        <v>687</v>
      </c>
      <c r="G629" s="232"/>
      <c r="H629" s="235">
        <v>85.575000000000003</v>
      </c>
      <c r="I629" s="236"/>
      <c r="J629" s="232"/>
      <c r="K629" s="232"/>
      <c r="L629" s="237"/>
      <c r="M629" s="238"/>
      <c r="N629" s="239"/>
      <c r="O629" s="239"/>
      <c r="P629" s="239"/>
      <c r="Q629" s="239"/>
      <c r="R629" s="239"/>
      <c r="S629" s="239"/>
      <c r="T629" s="240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1" t="s">
        <v>138</v>
      </c>
      <c r="AU629" s="241" t="s">
        <v>84</v>
      </c>
      <c r="AV629" s="14" t="s">
        <v>84</v>
      </c>
      <c r="AW629" s="14" t="s">
        <v>4</v>
      </c>
      <c r="AX629" s="14" t="s">
        <v>82</v>
      </c>
      <c r="AY629" s="241" t="s">
        <v>125</v>
      </c>
    </row>
    <row r="630" s="2" customFormat="1" ht="16.5" customHeight="1">
      <c r="A630" s="39"/>
      <c r="B630" s="40"/>
      <c r="C630" s="201" t="s">
        <v>461</v>
      </c>
      <c r="D630" s="201" t="s">
        <v>127</v>
      </c>
      <c r="E630" s="202" t="s">
        <v>688</v>
      </c>
      <c r="F630" s="203" t="s">
        <v>689</v>
      </c>
      <c r="G630" s="204" t="s">
        <v>436</v>
      </c>
      <c r="H630" s="205">
        <v>4.0750000000000002</v>
      </c>
      <c r="I630" s="206"/>
      <c r="J630" s="207">
        <f>ROUND(I630*H630,2)</f>
        <v>0</v>
      </c>
      <c r="K630" s="203" t="s">
        <v>131</v>
      </c>
      <c r="L630" s="45"/>
      <c r="M630" s="208" t="s">
        <v>19</v>
      </c>
      <c r="N630" s="209" t="s">
        <v>45</v>
      </c>
      <c r="O630" s="85"/>
      <c r="P630" s="210">
        <f>O630*H630</f>
        <v>0</v>
      </c>
      <c r="Q630" s="210">
        <v>0</v>
      </c>
      <c r="R630" s="210">
        <f>Q630*H630</f>
        <v>0</v>
      </c>
      <c r="S630" s="210">
        <v>0</v>
      </c>
      <c r="T630" s="211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2" t="s">
        <v>132</v>
      </c>
      <c r="AT630" s="212" t="s">
        <v>127</v>
      </c>
      <c r="AU630" s="212" t="s">
        <v>84</v>
      </c>
      <c r="AY630" s="18" t="s">
        <v>125</v>
      </c>
      <c r="BE630" s="213">
        <f>IF(N630="základní",J630,0)</f>
        <v>0</v>
      </c>
      <c r="BF630" s="213">
        <f>IF(N630="snížená",J630,0)</f>
        <v>0</v>
      </c>
      <c r="BG630" s="213">
        <f>IF(N630="zákl. přenesená",J630,0)</f>
        <v>0</v>
      </c>
      <c r="BH630" s="213">
        <f>IF(N630="sníž. přenesená",J630,0)</f>
        <v>0</v>
      </c>
      <c r="BI630" s="213">
        <f>IF(N630="nulová",J630,0)</f>
        <v>0</v>
      </c>
      <c r="BJ630" s="18" t="s">
        <v>82</v>
      </c>
      <c r="BK630" s="213">
        <f>ROUND(I630*H630,2)</f>
        <v>0</v>
      </c>
      <c r="BL630" s="18" t="s">
        <v>132</v>
      </c>
      <c r="BM630" s="212" t="s">
        <v>690</v>
      </c>
    </row>
    <row r="631" s="2" customFormat="1">
      <c r="A631" s="39"/>
      <c r="B631" s="40"/>
      <c r="C631" s="41"/>
      <c r="D631" s="214" t="s">
        <v>134</v>
      </c>
      <c r="E631" s="41"/>
      <c r="F631" s="215" t="s">
        <v>691</v>
      </c>
      <c r="G631" s="41"/>
      <c r="H631" s="41"/>
      <c r="I631" s="216"/>
      <c r="J631" s="41"/>
      <c r="K631" s="41"/>
      <c r="L631" s="45"/>
      <c r="M631" s="217"/>
      <c r="N631" s="218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134</v>
      </c>
      <c r="AU631" s="18" t="s">
        <v>84</v>
      </c>
    </row>
    <row r="632" s="2" customFormat="1">
      <c r="A632" s="39"/>
      <c r="B632" s="40"/>
      <c r="C632" s="41"/>
      <c r="D632" s="219" t="s">
        <v>136</v>
      </c>
      <c r="E632" s="41"/>
      <c r="F632" s="220" t="s">
        <v>692</v>
      </c>
      <c r="G632" s="41"/>
      <c r="H632" s="41"/>
      <c r="I632" s="216"/>
      <c r="J632" s="41"/>
      <c r="K632" s="41"/>
      <c r="L632" s="45"/>
      <c r="M632" s="217"/>
      <c r="N632" s="218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136</v>
      </c>
      <c r="AU632" s="18" t="s">
        <v>84</v>
      </c>
    </row>
    <row r="633" s="12" customFormat="1" ht="22.8" customHeight="1">
      <c r="A633" s="12"/>
      <c r="B633" s="185"/>
      <c r="C633" s="186"/>
      <c r="D633" s="187" t="s">
        <v>73</v>
      </c>
      <c r="E633" s="199" t="s">
        <v>693</v>
      </c>
      <c r="F633" s="199" t="s">
        <v>694</v>
      </c>
      <c r="G633" s="186"/>
      <c r="H633" s="186"/>
      <c r="I633" s="189"/>
      <c r="J633" s="200">
        <f>BK633</f>
        <v>0</v>
      </c>
      <c r="K633" s="186"/>
      <c r="L633" s="191"/>
      <c r="M633" s="192"/>
      <c r="N633" s="193"/>
      <c r="O633" s="193"/>
      <c r="P633" s="194">
        <f>SUM(P634:P636)</f>
        <v>0</v>
      </c>
      <c r="Q633" s="193"/>
      <c r="R633" s="194">
        <f>SUM(R634:R636)</f>
        <v>0</v>
      </c>
      <c r="S633" s="193"/>
      <c r="T633" s="195">
        <f>SUM(T634:T636)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196" t="s">
        <v>82</v>
      </c>
      <c r="AT633" s="197" t="s">
        <v>73</v>
      </c>
      <c r="AU633" s="197" t="s">
        <v>82</v>
      </c>
      <c r="AY633" s="196" t="s">
        <v>125</v>
      </c>
      <c r="BK633" s="198">
        <f>SUM(BK634:BK636)</f>
        <v>0</v>
      </c>
    </row>
    <row r="634" s="2" customFormat="1" ht="16.5" customHeight="1">
      <c r="A634" s="39"/>
      <c r="B634" s="40"/>
      <c r="C634" s="201" t="s">
        <v>695</v>
      </c>
      <c r="D634" s="201" t="s">
        <v>127</v>
      </c>
      <c r="E634" s="202" t="s">
        <v>696</v>
      </c>
      <c r="F634" s="203" t="s">
        <v>697</v>
      </c>
      <c r="G634" s="204" t="s">
        <v>436</v>
      </c>
      <c r="H634" s="205">
        <v>1080.8150000000001</v>
      </c>
      <c r="I634" s="206"/>
      <c r="J634" s="207">
        <f>ROUND(I634*H634,2)</f>
        <v>0</v>
      </c>
      <c r="K634" s="203" t="s">
        <v>131</v>
      </c>
      <c r="L634" s="45"/>
      <c r="M634" s="208" t="s">
        <v>19</v>
      </c>
      <c r="N634" s="209" t="s">
        <v>45</v>
      </c>
      <c r="O634" s="85"/>
      <c r="P634" s="210">
        <f>O634*H634</f>
        <v>0</v>
      </c>
      <c r="Q634" s="210">
        <v>0</v>
      </c>
      <c r="R634" s="210">
        <f>Q634*H634</f>
        <v>0</v>
      </c>
      <c r="S634" s="210">
        <v>0</v>
      </c>
      <c r="T634" s="211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2" t="s">
        <v>132</v>
      </c>
      <c r="AT634" s="212" t="s">
        <v>127</v>
      </c>
      <c r="AU634" s="212" t="s">
        <v>84</v>
      </c>
      <c r="AY634" s="18" t="s">
        <v>125</v>
      </c>
      <c r="BE634" s="213">
        <f>IF(N634="základní",J634,0)</f>
        <v>0</v>
      </c>
      <c r="BF634" s="213">
        <f>IF(N634="snížená",J634,0)</f>
        <v>0</v>
      </c>
      <c r="BG634" s="213">
        <f>IF(N634="zákl. přenesená",J634,0)</f>
        <v>0</v>
      </c>
      <c r="BH634" s="213">
        <f>IF(N634="sníž. přenesená",J634,0)</f>
        <v>0</v>
      </c>
      <c r="BI634" s="213">
        <f>IF(N634="nulová",J634,0)</f>
        <v>0</v>
      </c>
      <c r="BJ634" s="18" t="s">
        <v>82</v>
      </c>
      <c r="BK634" s="213">
        <f>ROUND(I634*H634,2)</f>
        <v>0</v>
      </c>
      <c r="BL634" s="18" t="s">
        <v>132</v>
      </c>
      <c r="BM634" s="212" t="s">
        <v>698</v>
      </c>
    </row>
    <row r="635" s="2" customFormat="1">
      <c r="A635" s="39"/>
      <c r="B635" s="40"/>
      <c r="C635" s="41"/>
      <c r="D635" s="214" t="s">
        <v>134</v>
      </c>
      <c r="E635" s="41"/>
      <c r="F635" s="215" t="s">
        <v>699</v>
      </c>
      <c r="G635" s="41"/>
      <c r="H635" s="41"/>
      <c r="I635" s="216"/>
      <c r="J635" s="41"/>
      <c r="K635" s="41"/>
      <c r="L635" s="45"/>
      <c r="M635" s="217"/>
      <c r="N635" s="218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134</v>
      </c>
      <c r="AU635" s="18" t="s">
        <v>84</v>
      </c>
    </row>
    <row r="636" s="2" customFormat="1">
      <c r="A636" s="39"/>
      <c r="B636" s="40"/>
      <c r="C636" s="41"/>
      <c r="D636" s="219" t="s">
        <v>136</v>
      </c>
      <c r="E636" s="41"/>
      <c r="F636" s="220" t="s">
        <v>700</v>
      </c>
      <c r="G636" s="41"/>
      <c r="H636" s="41"/>
      <c r="I636" s="216"/>
      <c r="J636" s="41"/>
      <c r="K636" s="41"/>
      <c r="L636" s="45"/>
      <c r="M636" s="217"/>
      <c r="N636" s="218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136</v>
      </c>
      <c r="AU636" s="18" t="s">
        <v>84</v>
      </c>
    </row>
    <row r="637" s="12" customFormat="1" ht="25.92" customHeight="1">
      <c r="A637" s="12"/>
      <c r="B637" s="185"/>
      <c r="C637" s="186"/>
      <c r="D637" s="187" t="s">
        <v>73</v>
      </c>
      <c r="E637" s="188" t="s">
        <v>701</v>
      </c>
      <c r="F637" s="188" t="s">
        <v>702</v>
      </c>
      <c r="G637" s="186"/>
      <c r="H637" s="186"/>
      <c r="I637" s="189"/>
      <c r="J637" s="190">
        <f>BK637</f>
        <v>0</v>
      </c>
      <c r="K637" s="186"/>
      <c r="L637" s="191"/>
      <c r="M637" s="192"/>
      <c r="N637" s="193"/>
      <c r="O637" s="193"/>
      <c r="P637" s="194">
        <f>P638+P690</f>
        <v>0</v>
      </c>
      <c r="Q637" s="193"/>
      <c r="R637" s="194">
        <f>R638+R690</f>
        <v>0.1129187</v>
      </c>
      <c r="S637" s="193"/>
      <c r="T637" s="195">
        <f>T638+T690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196" t="s">
        <v>84</v>
      </c>
      <c r="AT637" s="197" t="s">
        <v>73</v>
      </c>
      <c r="AU637" s="197" t="s">
        <v>74</v>
      </c>
      <c r="AY637" s="196" t="s">
        <v>125</v>
      </c>
      <c r="BK637" s="198">
        <f>BK638+BK690</f>
        <v>0</v>
      </c>
    </row>
    <row r="638" s="12" customFormat="1" ht="22.8" customHeight="1">
      <c r="A638" s="12"/>
      <c r="B638" s="185"/>
      <c r="C638" s="186"/>
      <c r="D638" s="187" t="s">
        <v>73</v>
      </c>
      <c r="E638" s="199" t="s">
        <v>703</v>
      </c>
      <c r="F638" s="199" t="s">
        <v>704</v>
      </c>
      <c r="G638" s="186"/>
      <c r="H638" s="186"/>
      <c r="I638" s="189"/>
      <c r="J638" s="200">
        <f>BK638</f>
        <v>0</v>
      </c>
      <c r="K638" s="186"/>
      <c r="L638" s="191"/>
      <c r="M638" s="192"/>
      <c r="N638" s="193"/>
      <c r="O638" s="193"/>
      <c r="P638" s="194">
        <f>SUM(P639:P689)</f>
        <v>0</v>
      </c>
      <c r="Q638" s="193"/>
      <c r="R638" s="194">
        <f>SUM(R639:R689)</f>
        <v>0.1020377</v>
      </c>
      <c r="S638" s="193"/>
      <c r="T638" s="195">
        <f>SUM(T639:T689)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196" t="s">
        <v>84</v>
      </c>
      <c r="AT638" s="197" t="s">
        <v>73</v>
      </c>
      <c r="AU638" s="197" t="s">
        <v>82</v>
      </c>
      <c r="AY638" s="196" t="s">
        <v>125</v>
      </c>
      <c r="BK638" s="198">
        <f>SUM(BK639:BK689)</f>
        <v>0</v>
      </c>
    </row>
    <row r="639" s="2" customFormat="1" ht="16.5" customHeight="1">
      <c r="A639" s="39"/>
      <c r="B639" s="40"/>
      <c r="C639" s="201" t="s">
        <v>705</v>
      </c>
      <c r="D639" s="201" t="s">
        <v>127</v>
      </c>
      <c r="E639" s="202" t="s">
        <v>706</v>
      </c>
      <c r="F639" s="203" t="s">
        <v>707</v>
      </c>
      <c r="G639" s="204" t="s">
        <v>708</v>
      </c>
      <c r="H639" s="205">
        <v>89.641000000000005</v>
      </c>
      <c r="I639" s="206"/>
      <c r="J639" s="207">
        <f>ROUND(I639*H639,2)</f>
        <v>0</v>
      </c>
      <c r="K639" s="203" t="s">
        <v>19</v>
      </c>
      <c r="L639" s="45"/>
      <c r="M639" s="208" t="s">
        <v>19</v>
      </c>
      <c r="N639" s="209" t="s">
        <v>45</v>
      </c>
      <c r="O639" s="85"/>
      <c r="P639" s="210">
        <f>O639*H639</f>
        <v>0</v>
      </c>
      <c r="Q639" s="210">
        <v>5.0000000000000002E-05</v>
      </c>
      <c r="R639" s="210">
        <f>Q639*H639</f>
        <v>0.0044820500000000004</v>
      </c>
      <c r="S639" s="210">
        <v>0</v>
      </c>
      <c r="T639" s="211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12" t="s">
        <v>239</v>
      </c>
      <c r="AT639" s="212" t="s">
        <v>127</v>
      </c>
      <c r="AU639" s="212" t="s">
        <v>84</v>
      </c>
      <c r="AY639" s="18" t="s">
        <v>125</v>
      </c>
      <c r="BE639" s="213">
        <f>IF(N639="základní",J639,0)</f>
        <v>0</v>
      </c>
      <c r="BF639" s="213">
        <f>IF(N639="snížená",J639,0)</f>
        <v>0</v>
      </c>
      <c r="BG639" s="213">
        <f>IF(N639="zákl. přenesená",J639,0)</f>
        <v>0</v>
      </c>
      <c r="BH639" s="213">
        <f>IF(N639="sníž. přenesená",J639,0)</f>
        <v>0</v>
      </c>
      <c r="BI639" s="213">
        <f>IF(N639="nulová",J639,0)</f>
        <v>0</v>
      </c>
      <c r="BJ639" s="18" t="s">
        <v>82</v>
      </c>
      <c r="BK639" s="213">
        <f>ROUND(I639*H639,2)</f>
        <v>0</v>
      </c>
      <c r="BL639" s="18" t="s">
        <v>239</v>
      </c>
      <c r="BM639" s="212" t="s">
        <v>709</v>
      </c>
    </row>
    <row r="640" s="2" customFormat="1">
      <c r="A640" s="39"/>
      <c r="B640" s="40"/>
      <c r="C640" s="41"/>
      <c r="D640" s="214" t="s">
        <v>134</v>
      </c>
      <c r="E640" s="41"/>
      <c r="F640" s="215" t="s">
        <v>710</v>
      </c>
      <c r="G640" s="41"/>
      <c r="H640" s="41"/>
      <c r="I640" s="216"/>
      <c r="J640" s="41"/>
      <c r="K640" s="41"/>
      <c r="L640" s="45"/>
      <c r="M640" s="217"/>
      <c r="N640" s="218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134</v>
      </c>
      <c r="AU640" s="18" t="s">
        <v>84</v>
      </c>
    </row>
    <row r="641" s="13" customFormat="1">
      <c r="A641" s="13"/>
      <c r="B641" s="221"/>
      <c r="C641" s="222"/>
      <c r="D641" s="214" t="s">
        <v>138</v>
      </c>
      <c r="E641" s="223" t="s">
        <v>19</v>
      </c>
      <c r="F641" s="224" t="s">
        <v>139</v>
      </c>
      <c r="G641" s="222"/>
      <c r="H641" s="223" t="s">
        <v>19</v>
      </c>
      <c r="I641" s="225"/>
      <c r="J641" s="222"/>
      <c r="K641" s="222"/>
      <c r="L641" s="226"/>
      <c r="M641" s="227"/>
      <c r="N641" s="228"/>
      <c r="O641" s="228"/>
      <c r="P641" s="228"/>
      <c r="Q641" s="228"/>
      <c r="R641" s="228"/>
      <c r="S641" s="228"/>
      <c r="T641" s="229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0" t="s">
        <v>138</v>
      </c>
      <c r="AU641" s="230" t="s">
        <v>84</v>
      </c>
      <c r="AV641" s="13" t="s">
        <v>82</v>
      </c>
      <c r="AW641" s="13" t="s">
        <v>35</v>
      </c>
      <c r="AX641" s="13" t="s">
        <v>74</v>
      </c>
      <c r="AY641" s="230" t="s">
        <v>125</v>
      </c>
    </row>
    <row r="642" s="13" customFormat="1">
      <c r="A642" s="13"/>
      <c r="B642" s="221"/>
      <c r="C642" s="222"/>
      <c r="D642" s="214" t="s">
        <v>138</v>
      </c>
      <c r="E642" s="223" t="s">
        <v>19</v>
      </c>
      <c r="F642" s="224" t="s">
        <v>711</v>
      </c>
      <c r="G642" s="222"/>
      <c r="H642" s="223" t="s">
        <v>19</v>
      </c>
      <c r="I642" s="225"/>
      <c r="J642" s="222"/>
      <c r="K642" s="222"/>
      <c r="L642" s="226"/>
      <c r="M642" s="227"/>
      <c r="N642" s="228"/>
      <c r="O642" s="228"/>
      <c r="P642" s="228"/>
      <c r="Q642" s="228"/>
      <c r="R642" s="228"/>
      <c r="S642" s="228"/>
      <c r="T642" s="22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0" t="s">
        <v>138</v>
      </c>
      <c r="AU642" s="230" t="s">
        <v>84</v>
      </c>
      <c r="AV642" s="13" t="s">
        <v>82</v>
      </c>
      <c r="AW642" s="13" t="s">
        <v>35</v>
      </c>
      <c r="AX642" s="13" t="s">
        <v>74</v>
      </c>
      <c r="AY642" s="230" t="s">
        <v>125</v>
      </c>
    </row>
    <row r="643" s="14" customFormat="1">
      <c r="A643" s="14"/>
      <c r="B643" s="231"/>
      <c r="C643" s="232"/>
      <c r="D643" s="214" t="s">
        <v>138</v>
      </c>
      <c r="E643" s="233" t="s">
        <v>19</v>
      </c>
      <c r="F643" s="234" t="s">
        <v>712</v>
      </c>
      <c r="G643" s="232"/>
      <c r="H643" s="235">
        <v>23.390999999999998</v>
      </c>
      <c r="I643" s="236"/>
      <c r="J643" s="232"/>
      <c r="K643" s="232"/>
      <c r="L643" s="237"/>
      <c r="M643" s="238"/>
      <c r="N643" s="239"/>
      <c r="O643" s="239"/>
      <c r="P643" s="239"/>
      <c r="Q643" s="239"/>
      <c r="R643" s="239"/>
      <c r="S643" s="239"/>
      <c r="T643" s="24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1" t="s">
        <v>138</v>
      </c>
      <c r="AU643" s="241" t="s">
        <v>84</v>
      </c>
      <c r="AV643" s="14" t="s">
        <v>84</v>
      </c>
      <c r="AW643" s="14" t="s">
        <v>35</v>
      </c>
      <c r="AX643" s="14" t="s">
        <v>74</v>
      </c>
      <c r="AY643" s="241" t="s">
        <v>125</v>
      </c>
    </row>
    <row r="644" s="13" customFormat="1">
      <c r="A644" s="13"/>
      <c r="B644" s="221"/>
      <c r="C644" s="222"/>
      <c r="D644" s="214" t="s">
        <v>138</v>
      </c>
      <c r="E644" s="223" t="s">
        <v>19</v>
      </c>
      <c r="F644" s="224" t="s">
        <v>713</v>
      </c>
      <c r="G644" s="222"/>
      <c r="H644" s="223" t="s">
        <v>19</v>
      </c>
      <c r="I644" s="225"/>
      <c r="J644" s="222"/>
      <c r="K644" s="222"/>
      <c r="L644" s="226"/>
      <c r="M644" s="227"/>
      <c r="N644" s="228"/>
      <c r="O644" s="228"/>
      <c r="P644" s="228"/>
      <c r="Q644" s="228"/>
      <c r="R644" s="228"/>
      <c r="S644" s="228"/>
      <c r="T644" s="229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0" t="s">
        <v>138</v>
      </c>
      <c r="AU644" s="230" t="s">
        <v>84</v>
      </c>
      <c r="AV644" s="13" t="s">
        <v>82</v>
      </c>
      <c r="AW644" s="13" t="s">
        <v>35</v>
      </c>
      <c r="AX644" s="13" t="s">
        <v>74</v>
      </c>
      <c r="AY644" s="230" t="s">
        <v>125</v>
      </c>
    </row>
    <row r="645" s="14" customFormat="1">
      <c r="A645" s="14"/>
      <c r="B645" s="231"/>
      <c r="C645" s="232"/>
      <c r="D645" s="214" t="s">
        <v>138</v>
      </c>
      <c r="E645" s="233" t="s">
        <v>19</v>
      </c>
      <c r="F645" s="234" t="s">
        <v>714</v>
      </c>
      <c r="G645" s="232"/>
      <c r="H645" s="235">
        <v>66.25</v>
      </c>
      <c r="I645" s="236"/>
      <c r="J645" s="232"/>
      <c r="K645" s="232"/>
      <c r="L645" s="237"/>
      <c r="M645" s="238"/>
      <c r="N645" s="239"/>
      <c r="O645" s="239"/>
      <c r="P645" s="239"/>
      <c r="Q645" s="239"/>
      <c r="R645" s="239"/>
      <c r="S645" s="239"/>
      <c r="T645" s="24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1" t="s">
        <v>138</v>
      </c>
      <c r="AU645" s="241" t="s">
        <v>84</v>
      </c>
      <c r="AV645" s="14" t="s">
        <v>84</v>
      </c>
      <c r="AW645" s="14" t="s">
        <v>35</v>
      </c>
      <c r="AX645" s="14" t="s">
        <v>74</v>
      </c>
      <c r="AY645" s="241" t="s">
        <v>125</v>
      </c>
    </row>
    <row r="646" s="15" customFormat="1">
      <c r="A646" s="15"/>
      <c r="B646" s="242"/>
      <c r="C646" s="243"/>
      <c r="D646" s="214" t="s">
        <v>138</v>
      </c>
      <c r="E646" s="244" t="s">
        <v>19</v>
      </c>
      <c r="F646" s="245" t="s">
        <v>253</v>
      </c>
      <c r="G646" s="243"/>
      <c r="H646" s="246">
        <v>89.641000000000005</v>
      </c>
      <c r="I646" s="247"/>
      <c r="J646" s="243"/>
      <c r="K646" s="243"/>
      <c r="L646" s="248"/>
      <c r="M646" s="249"/>
      <c r="N646" s="250"/>
      <c r="O646" s="250"/>
      <c r="P646" s="250"/>
      <c r="Q646" s="250"/>
      <c r="R646" s="250"/>
      <c r="S646" s="250"/>
      <c r="T646" s="251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52" t="s">
        <v>138</v>
      </c>
      <c r="AU646" s="252" t="s">
        <v>84</v>
      </c>
      <c r="AV646" s="15" t="s">
        <v>132</v>
      </c>
      <c r="AW646" s="15" t="s">
        <v>35</v>
      </c>
      <c r="AX646" s="15" t="s">
        <v>82</v>
      </c>
      <c r="AY646" s="252" t="s">
        <v>125</v>
      </c>
    </row>
    <row r="647" s="2" customFormat="1" ht="16.5" customHeight="1">
      <c r="A647" s="39"/>
      <c r="B647" s="40"/>
      <c r="C647" s="201" t="s">
        <v>715</v>
      </c>
      <c r="D647" s="201" t="s">
        <v>127</v>
      </c>
      <c r="E647" s="202" t="s">
        <v>716</v>
      </c>
      <c r="F647" s="203" t="s">
        <v>707</v>
      </c>
      <c r="G647" s="204" t="s">
        <v>708</v>
      </c>
      <c r="H647" s="205">
        <v>89.641000000000005</v>
      </c>
      <c r="I647" s="206"/>
      <c r="J647" s="207">
        <f>ROUND(I647*H647,2)</f>
        <v>0</v>
      </c>
      <c r="K647" s="203" t="s">
        <v>131</v>
      </c>
      <c r="L647" s="45"/>
      <c r="M647" s="208" t="s">
        <v>19</v>
      </c>
      <c r="N647" s="209" t="s">
        <v>45</v>
      </c>
      <c r="O647" s="85"/>
      <c r="P647" s="210">
        <f>O647*H647</f>
        <v>0</v>
      </c>
      <c r="Q647" s="210">
        <v>5.0000000000000002E-05</v>
      </c>
      <c r="R647" s="210">
        <f>Q647*H647</f>
        <v>0.0044820500000000004</v>
      </c>
      <c r="S647" s="210">
        <v>0</v>
      </c>
      <c r="T647" s="211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2" t="s">
        <v>239</v>
      </c>
      <c r="AT647" s="212" t="s">
        <v>127</v>
      </c>
      <c r="AU647" s="212" t="s">
        <v>84</v>
      </c>
      <c r="AY647" s="18" t="s">
        <v>125</v>
      </c>
      <c r="BE647" s="213">
        <f>IF(N647="základní",J647,0)</f>
        <v>0</v>
      </c>
      <c r="BF647" s="213">
        <f>IF(N647="snížená",J647,0)</f>
        <v>0</v>
      </c>
      <c r="BG647" s="213">
        <f>IF(N647="zákl. přenesená",J647,0)</f>
        <v>0</v>
      </c>
      <c r="BH647" s="213">
        <f>IF(N647="sníž. přenesená",J647,0)</f>
        <v>0</v>
      </c>
      <c r="BI647" s="213">
        <f>IF(N647="nulová",J647,0)</f>
        <v>0</v>
      </c>
      <c r="BJ647" s="18" t="s">
        <v>82</v>
      </c>
      <c r="BK647" s="213">
        <f>ROUND(I647*H647,2)</f>
        <v>0</v>
      </c>
      <c r="BL647" s="18" t="s">
        <v>239</v>
      </c>
      <c r="BM647" s="212" t="s">
        <v>717</v>
      </c>
    </row>
    <row r="648" s="2" customFormat="1">
      <c r="A648" s="39"/>
      <c r="B648" s="40"/>
      <c r="C648" s="41"/>
      <c r="D648" s="214" t="s">
        <v>134</v>
      </c>
      <c r="E648" s="41"/>
      <c r="F648" s="215" t="s">
        <v>718</v>
      </c>
      <c r="G648" s="41"/>
      <c r="H648" s="41"/>
      <c r="I648" s="216"/>
      <c r="J648" s="41"/>
      <c r="K648" s="41"/>
      <c r="L648" s="45"/>
      <c r="M648" s="217"/>
      <c r="N648" s="218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134</v>
      </c>
      <c r="AU648" s="18" t="s">
        <v>84</v>
      </c>
    </row>
    <row r="649" s="2" customFormat="1">
      <c r="A649" s="39"/>
      <c r="B649" s="40"/>
      <c r="C649" s="41"/>
      <c r="D649" s="219" t="s">
        <v>136</v>
      </c>
      <c r="E649" s="41"/>
      <c r="F649" s="220" t="s">
        <v>719</v>
      </c>
      <c r="G649" s="41"/>
      <c r="H649" s="41"/>
      <c r="I649" s="216"/>
      <c r="J649" s="41"/>
      <c r="K649" s="41"/>
      <c r="L649" s="45"/>
      <c r="M649" s="217"/>
      <c r="N649" s="218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136</v>
      </c>
      <c r="AU649" s="18" t="s">
        <v>84</v>
      </c>
    </row>
    <row r="650" s="13" customFormat="1">
      <c r="A650" s="13"/>
      <c r="B650" s="221"/>
      <c r="C650" s="222"/>
      <c r="D650" s="214" t="s">
        <v>138</v>
      </c>
      <c r="E650" s="223" t="s">
        <v>19</v>
      </c>
      <c r="F650" s="224" t="s">
        <v>139</v>
      </c>
      <c r="G650" s="222"/>
      <c r="H650" s="223" t="s">
        <v>19</v>
      </c>
      <c r="I650" s="225"/>
      <c r="J650" s="222"/>
      <c r="K650" s="222"/>
      <c r="L650" s="226"/>
      <c r="M650" s="227"/>
      <c r="N650" s="228"/>
      <c r="O650" s="228"/>
      <c r="P650" s="228"/>
      <c r="Q650" s="228"/>
      <c r="R650" s="228"/>
      <c r="S650" s="228"/>
      <c r="T650" s="229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0" t="s">
        <v>138</v>
      </c>
      <c r="AU650" s="230" t="s">
        <v>84</v>
      </c>
      <c r="AV650" s="13" t="s">
        <v>82</v>
      </c>
      <c r="AW650" s="13" t="s">
        <v>35</v>
      </c>
      <c r="AX650" s="13" t="s">
        <v>74</v>
      </c>
      <c r="AY650" s="230" t="s">
        <v>125</v>
      </c>
    </row>
    <row r="651" s="13" customFormat="1">
      <c r="A651" s="13"/>
      <c r="B651" s="221"/>
      <c r="C651" s="222"/>
      <c r="D651" s="214" t="s">
        <v>138</v>
      </c>
      <c r="E651" s="223" t="s">
        <v>19</v>
      </c>
      <c r="F651" s="224" t="s">
        <v>711</v>
      </c>
      <c r="G651" s="222"/>
      <c r="H651" s="223" t="s">
        <v>19</v>
      </c>
      <c r="I651" s="225"/>
      <c r="J651" s="222"/>
      <c r="K651" s="222"/>
      <c r="L651" s="226"/>
      <c r="M651" s="227"/>
      <c r="N651" s="228"/>
      <c r="O651" s="228"/>
      <c r="P651" s="228"/>
      <c r="Q651" s="228"/>
      <c r="R651" s="228"/>
      <c r="S651" s="228"/>
      <c r="T651" s="229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0" t="s">
        <v>138</v>
      </c>
      <c r="AU651" s="230" t="s">
        <v>84</v>
      </c>
      <c r="AV651" s="13" t="s">
        <v>82</v>
      </c>
      <c r="AW651" s="13" t="s">
        <v>35</v>
      </c>
      <c r="AX651" s="13" t="s">
        <v>74</v>
      </c>
      <c r="AY651" s="230" t="s">
        <v>125</v>
      </c>
    </row>
    <row r="652" s="14" customFormat="1">
      <c r="A652" s="14"/>
      <c r="B652" s="231"/>
      <c r="C652" s="232"/>
      <c r="D652" s="214" t="s">
        <v>138</v>
      </c>
      <c r="E652" s="233" t="s">
        <v>19</v>
      </c>
      <c r="F652" s="234" t="s">
        <v>712</v>
      </c>
      <c r="G652" s="232"/>
      <c r="H652" s="235">
        <v>23.390999999999998</v>
      </c>
      <c r="I652" s="236"/>
      <c r="J652" s="232"/>
      <c r="K652" s="232"/>
      <c r="L652" s="237"/>
      <c r="M652" s="238"/>
      <c r="N652" s="239"/>
      <c r="O652" s="239"/>
      <c r="P652" s="239"/>
      <c r="Q652" s="239"/>
      <c r="R652" s="239"/>
      <c r="S652" s="239"/>
      <c r="T652" s="240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1" t="s">
        <v>138</v>
      </c>
      <c r="AU652" s="241" t="s">
        <v>84</v>
      </c>
      <c r="AV652" s="14" t="s">
        <v>84</v>
      </c>
      <c r="AW652" s="14" t="s">
        <v>35</v>
      </c>
      <c r="AX652" s="14" t="s">
        <v>74</v>
      </c>
      <c r="AY652" s="241" t="s">
        <v>125</v>
      </c>
    </row>
    <row r="653" s="13" customFormat="1">
      <c r="A653" s="13"/>
      <c r="B653" s="221"/>
      <c r="C653" s="222"/>
      <c r="D653" s="214" t="s">
        <v>138</v>
      </c>
      <c r="E653" s="223" t="s">
        <v>19</v>
      </c>
      <c r="F653" s="224" t="s">
        <v>713</v>
      </c>
      <c r="G653" s="222"/>
      <c r="H653" s="223" t="s">
        <v>19</v>
      </c>
      <c r="I653" s="225"/>
      <c r="J653" s="222"/>
      <c r="K653" s="222"/>
      <c r="L653" s="226"/>
      <c r="M653" s="227"/>
      <c r="N653" s="228"/>
      <c r="O653" s="228"/>
      <c r="P653" s="228"/>
      <c r="Q653" s="228"/>
      <c r="R653" s="228"/>
      <c r="S653" s="228"/>
      <c r="T653" s="229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0" t="s">
        <v>138</v>
      </c>
      <c r="AU653" s="230" t="s">
        <v>84</v>
      </c>
      <c r="AV653" s="13" t="s">
        <v>82</v>
      </c>
      <c r="AW653" s="13" t="s">
        <v>35</v>
      </c>
      <c r="AX653" s="13" t="s">
        <v>74</v>
      </c>
      <c r="AY653" s="230" t="s">
        <v>125</v>
      </c>
    </row>
    <row r="654" s="14" customFormat="1">
      <c r="A654" s="14"/>
      <c r="B654" s="231"/>
      <c r="C654" s="232"/>
      <c r="D654" s="214" t="s">
        <v>138</v>
      </c>
      <c r="E654" s="233" t="s">
        <v>19</v>
      </c>
      <c r="F654" s="234" t="s">
        <v>714</v>
      </c>
      <c r="G654" s="232"/>
      <c r="H654" s="235">
        <v>66.25</v>
      </c>
      <c r="I654" s="236"/>
      <c r="J654" s="232"/>
      <c r="K654" s="232"/>
      <c r="L654" s="237"/>
      <c r="M654" s="238"/>
      <c r="N654" s="239"/>
      <c r="O654" s="239"/>
      <c r="P654" s="239"/>
      <c r="Q654" s="239"/>
      <c r="R654" s="239"/>
      <c r="S654" s="239"/>
      <c r="T654" s="24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1" t="s">
        <v>138</v>
      </c>
      <c r="AU654" s="241" t="s">
        <v>84</v>
      </c>
      <c r="AV654" s="14" t="s">
        <v>84</v>
      </c>
      <c r="AW654" s="14" t="s">
        <v>35</v>
      </c>
      <c r="AX654" s="14" t="s">
        <v>74</v>
      </c>
      <c r="AY654" s="241" t="s">
        <v>125</v>
      </c>
    </row>
    <row r="655" s="15" customFormat="1">
      <c r="A655" s="15"/>
      <c r="B655" s="242"/>
      <c r="C655" s="243"/>
      <c r="D655" s="214" t="s">
        <v>138</v>
      </c>
      <c r="E655" s="244" t="s">
        <v>19</v>
      </c>
      <c r="F655" s="245" t="s">
        <v>253</v>
      </c>
      <c r="G655" s="243"/>
      <c r="H655" s="246">
        <v>89.641000000000005</v>
      </c>
      <c r="I655" s="247"/>
      <c r="J655" s="243"/>
      <c r="K655" s="243"/>
      <c r="L655" s="248"/>
      <c r="M655" s="249"/>
      <c r="N655" s="250"/>
      <c r="O655" s="250"/>
      <c r="P655" s="250"/>
      <c r="Q655" s="250"/>
      <c r="R655" s="250"/>
      <c r="S655" s="250"/>
      <c r="T655" s="251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52" t="s">
        <v>138</v>
      </c>
      <c r="AU655" s="252" t="s">
        <v>84</v>
      </c>
      <c r="AV655" s="15" t="s">
        <v>132</v>
      </c>
      <c r="AW655" s="15" t="s">
        <v>35</v>
      </c>
      <c r="AX655" s="15" t="s">
        <v>82</v>
      </c>
      <c r="AY655" s="252" t="s">
        <v>125</v>
      </c>
    </row>
    <row r="656" s="2" customFormat="1" ht="16.5" customHeight="1">
      <c r="A656" s="39"/>
      <c r="B656" s="40"/>
      <c r="C656" s="253" t="s">
        <v>720</v>
      </c>
      <c r="D656" s="253" t="s">
        <v>635</v>
      </c>
      <c r="E656" s="254" t="s">
        <v>721</v>
      </c>
      <c r="F656" s="255" t="s">
        <v>722</v>
      </c>
      <c r="G656" s="256" t="s">
        <v>158</v>
      </c>
      <c r="H656" s="257">
        <v>2</v>
      </c>
      <c r="I656" s="258"/>
      <c r="J656" s="259">
        <f>ROUND(I656*H656,2)</f>
        <v>0</v>
      </c>
      <c r="K656" s="255" t="s">
        <v>131</v>
      </c>
      <c r="L656" s="260"/>
      <c r="M656" s="261" t="s">
        <v>19</v>
      </c>
      <c r="N656" s="262" t="s">
        <v>45</v>
      </c>
      <c r="O656" s="85"/>
      <c r="P656" s="210">
        <f>O656*H656</f>
        <v>0</v>
      </c>
      <c r="Q656" s="210">
        <v>0.0015</v>
      </c>
      <c r="R656" s="210">
        <f>Q656*H656</f>
        <v>0.0030000000000000001</v>
      </c>
      <c r="S656" s="210">
        <v>0</v>
      </c>
      <c r="T656" s="211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12" t="s">
        <v>403</v>
      </c>
      <c r="AT656" s="212" t="s">
        <v>635</v>
      </c>
      <c r="AU656" s="212" t="s">
        <v>84</v>
      </c>
      <c r="AY656" s="18" t="s">
        <v>125</v>
      </c>
      <c r="BE656" s="213">
        <f>IF(N656="základní",J656,0)</f>
        <v>0</v>
      </c>
      <c r="BF656" s="213">
        <f>IF(N656="snížená",J656,0)</f>
        <v>0</v>
      </c>
      <c r="BG656" s="213">
        <f>IF(N656="zákl. přenesená",J656,0)</f>
        <v>0</v>
      </c>
      <c r="BH656" s="213">
        <f>IF(N656="sníž. přenesená",J656,0)</f>
        <v>0</v>
      </c>
      <c r="BI656" s="213">
        <f>IF(N656="nulová",J656,0)</f>
        <v>0</v>
      </c>
      <c r="BJ656" s="18" t="s">
        <v>82</v>
      </c>
      <c r="BK656" s="213">
        <f>ROUND(I656*H656,2)</f>
        <v>0</v>
      </c>
      <c r="BL656" s="18" t="s">
        <v>239</v>
      </c>
      <c r="BM656" s="212" t="s">
        <v>723</v>
      </c>
    </row>
    <row r="657" s="2" customFormat="1">
      <c r="A657" s="39"/>
      <c r="B657" s="40"/>
      <c r="C657" s="41"/>
      <c r="D657" s="214" t="s">
        <v>134</v>
      </c>
      <c r="E657" s="41"/>
      <c r="F657" s="215" t="s">
        <v>722</v>
      </c>
      <c r="G657" s="41"/>
      <c r="H657" s="41"/>
      <c r="I657" s="216"/>
      <c r="J657" s="41"/>
      <c r="K657" s="41"/>
      <c r="L657" s="45"/>
      <c r="M657" s="217"/>
      <c r="N657" s="218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134</v>
      </c>
      <c r="AU657" s="18" t="s">
        <v>84</v>
      </c>
    </row>
    <row r="658" s="13" customFormat="1">
      <c r="A658" s="13"/>
      <c r="B658" s="221"/>
      <c r="C658" s="222"/>
      <c r="D658" s="214" t="s">
        <v>138</v>
      </c>
      <c r="E658" s="223" t="s">
        <v>19</v>
      </c>
      <c r="F658" s="224" t="s">
        <v>139</v>
      </c>
      <c r="G658" s="222"/>
      <c r="H658" s="223" t="s">
        <v>19</v>
      </c>
      <c r="I658" s="225"/>
      <c r="J658" s="222"/>
      <c r="K658" s="222"/>
      <c r="L658" s="226"/>
      <c r="M658" s="227"/>
      <c r="N658" s="228"/>
      <c r="O658" s="228"/>
      <c r="P658" s="228"/>
      <c r="Q658" s="228"/>
      <c r="R658" s="228"/>
      <c r="S658" s="228"/>
      <c r="T658" s="22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0" t="s">
        <v>138</v>
      </c>
      <c r="AU658" s="230" t="s">
        <v>84</v>
      </c>
      <c r="AV658" s="13" t="s">
        <v>82</v>
      </c>
      <c r="AW658" s="13" t="s">
        <v>35</v>
      </c>
      <c r="AX658" s="13" t="s">
        <v>74</v>
      </c>
      <c r="AY658" s="230" t="s">
        <v>125</v>
      </c>
    </row>
    <row r="659" s="13" customFormat="1">
      <c r="A659" s="13"/>
      <c r="B659" s="221"/>
      <c r="C659" s="222"/>
      <c r="D659" s="214" t="s">
        <v>138</v>
      </c>
      <c r="E659" s="223" t="s">
        <v>19</v>
      </c>
      <c r="F659" s="224" t="s">
        <v>724</v>
      </c>
      <c r="G659" s="222"/>
      <c r="H659" s="223" t="s">
        <v>19</v>
      </c>
      <c r="I659" s="225"/>
      <c r="J659" s="222"/>
      <c r="K659" s="222"/>
      <c r="L659" s="226"/>
      <c r="M659" s="227"/>
      <c r="N659" s="228"/>
      <c r="O659" s="228"/>
      <c r="P659" s="228"/>
      <c r="Q659" s="228"/>
      <c r="R659" s="228"/>
      <c r="S659" s="228"/>
      <c r="T659" s="229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0" t="s">
        <v>138</v>
      </c>
      <c r="AU659" s="230" t="s">
        <v>84</v>
      </c>
      <c r="AV659" s="13" t="s">
        <v>82</v>
      </c>
      <c r="AW659" s="13" t="s">
        <v>35</v>
      </c>
      <c r="AX659" s="13" t="s">
        <v>74</v>
      </c>
      <c r="AY659" s="230" t="s">
        <v>125</v>
      </c>
    </row>
    <row r="660" s="14" customFormat="1">
      <c r="A660" s="14"/>
      <c r="B660" s="231"/>
      <c r="C660" s="232"/>
      <c r="D660" s="214" t="s">
        <v>138</v>
      </c>
      <c r="E660" s="233" t="s">
        <v>19</v>
      </c>
      <c r="F660" s="234" t="s">
        <v>84</v>
      </c>
      <c r="G660" s="232"/>
      <c r="H660" s="235">
        <v>2</v>
      </c>
      <c r="I660" s="236"/>
      <c r="J660" s="232"/>
      <c r="K660" s="232"/>
      <c r="L660" s="237"/>
      <c r="M660" s="238"/>
      <c r="N660" s="239"/>
      <c r="O660" s="239"/>
      <c r="P660" s="239"/>
      <c r="Q660" s="239"/>
      <c r="R660" s="239"/>
      <c r="S660" s="239"/>
      <c r="T660" s="24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1" t="s">
        <v>138</v>
      </c>
      <c r="AU660" s="241" t="s">
        <v>84</v>
      </c>
      <c r="AV660" s="14" t="s">
        <v>84</v>
      </c>
      <c r="AW660" s="14" t="s">
        <v>35</v>
      </c>
      <c r="AX660" s="14" t="s">
        <v>82</v>
      </c>
      <c r="AY660" s="241" t="s">
        <v>125</v>
      </c>
    </row>
    <row r="661" s="2" customFormat="1" ht="16.5" customHeight="1">
      <c r="A661" s="39"/>
      <c r="B661" s="40"/>
      <c r="C661" s="253" t="s">
        <v>725</v>
      </c>
      <c r="D661" s="253" t="s">
        <v>635</v>
      </c>
      <c r="E661" s="254" t="s">
        <v>726</v>
      </c>
      <c r="F661" s="255" t="s">
        <v>727</v>
      </c>
      <c r="G661" s="256" t="s">
        <v>436</v>
      </c>
      <c r="H661" s="257">
        <v>0.087999999999999995</v>
      </c>
      <c r="I661" s="258"/>
      <c r="J661" s="259">
        <f>ROUND(I661*H661,2)</f>
        <v>0</v>
      </c>
      <c r="K661" s="255" t="s">
        <v>131</v>
      </c>
      <c r="L661" s="260"/>
      <c r="M661" s="261" t="s">
        <v>19</v>
      </c>
      <c r="N661" s="262" t="s">
        <v>45</v>
      </c>
      <c r="O661" s="85"/>
      <c r="P661" s="210">
        <f>O661*H661</f>
        <v>0</v>
      </c>
      <c r="Q661" s="210">
        <v>1</v>
      </c>
      <c r="R661" s="210">
        <f>Q661*H661</f>
        <v>0.087999999999999995</v>
      </c>
      <c r="S661" s="210">
        <v>0</v>
      </c>
      <c r="T661" s="211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2" t="s">
        <v>403</v>
      </c>
      <c r="AT661" s="212" t="s">
        <v>635</v>
      </c>
      <c r="AU661" s="212" t="s">
        <v>84</v>
      </c>
      <c r="AY661" s="18" t="s">
        <v>125</v>
      </c>
      <c r="BE661" s="213">
        <f>IF(N661="základní",J661,0)</f>
        <v>0</v>
      </c>
      <c r="BF661" s="213">
        <f>IF(N661="snížená",J661,0)</f>
        <v>0</v>
      </c>
      <c r="BG661" s="213">
        <f>IF(N661="zákl. přenesená",J661,0)</f>
        <v>0</v>
      </c>
      <c r="BH661" s="213">
        <f>IF(N661="sníž. přenesená",J661,0)</f>
        <v>0</v>
      </c>
      <c r="BI661" s="213">
        <f>IF(N661="nulová",J661,0)</f>
        <v>0</v>
      </c>
      <c r="BJ661" s="18" t="s">
        <v>82</v>
      </c>
      <c r="BK661" s="213">
        <f>ROUND(I661*H661,2)</f>
        <v>0</v>
      </c>
      <c r="BL661" s="18" t="s">
        <v>239</v>
      </c>
      <c r="BM661" s="212" t="s">
        <v>728</v>
      </c>
    </row>
    <row r="662" s="2" customFormat="1">
      <c r="A662" s="39"/>
      <c r="B662" s="40"/>
      <c r="C662" s="41"/>
      <c r="D662" s="214" t="s">
        <v>134</v>
      </c>
      <c r="E662" s="41"/>
      <c r="F662" s="215" t="s">
        <v>727</v>
      </c>
      <c r="G662" s="41"/>
      <c r="H662" s="41"/>
      <c r="I662" s="216"/>
      <c r="J662" s="41"/>
      <c r="K662" s="41"/>
      <c r="L662" s="45"/>
      <c r="M662" s="217"/>
      <c r="N662" s="218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134</v>
      </c>
      <c r="AU662" s="18" t="s">
        <v>84</v>
      </c>
    </row>
    <row r="663" s="2" customFormat="1">
      <c r="A663" s="39"/>
      <c r="B663" s="40"/>
      <c r="C663" s="41"/>
      <c r="D663" s="214" t="s">
        <v>729</v>
      </c>
      <c r="E663" s="41"/>
      <c r="F663" s="263" t="s">
        <v>730</v>
      </c>
      <c r="G663" s="41"/>
      <c r="H663" s="41"/>
      <c r="I663" s="216"/>
      <c r="J663" s="41"/>
      <c r="K663" s="41"/>
      <c r="L663" s="45"/>
      <c r="M663" s="217"/>
      <c r="N663" s="218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729</v>
      </c>
      <c r="AU663" s="18" t="s">
        <v>84</v>
      </c>
    </row>
    <row r="664" s="13" customFormat="1">
      <c r="A664" s="13"/>
      <c r="B664" s="221"/>
      <c r="C664" s="222"/>
      <c r="D664" s="214" t="s">
        <v>138</v>
      </c>
      <c r="E664" s="223" t="s">
        <v>19</v>
      </c>
      <c r="F664" s="224" t="s">
        <v>139</v>
      </c>
      <c r="G664" s="222"/>
      <c r="H664" s="223" t="s">
        <v>19</v>
      </c>
      <c r="I664" s="225"/>
      <c r="J664" s="222"/>
      <c r="K664" s="222"/>
      <c r="L664" s="226"/>
      <c r="M664" s="227"/>
      <c r="N664" s="228"/>
      <c r="O664" s="228"/>
      <c r="P664" s="228"/>
      <c r="Q664" s="228"/>
      <c r="R664" s="228"/>
      <c r="S664" s="228"/>
      <c r="T664" s="22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0" t="s">
        <v>138</v>
      </c>
      <c r="AU664" s="230" t="s">
        <v>84</v>
      </c>
      <c r="AV664" s="13" t="s">
        <v>82</v>
      </c>
      <c r="AW664" s="13" t="s">
        <v>35</v>
      </c>
      <c r="AX664" s="13" t="s">
        <v>74</v>
      </c>
      <c r="AY664" s="230" t="s">
        <v>125</v>
      </c>
    </row>
    <row r="665" s="13" customFormat="1">
      <c r="A665" s="13"/>
      <c r="B665" s="221"/>
      <c r="C665" s="222"/>
      <c r="D665" s="214" t="s">
        <v>138</v>
      </c>
      <c r="E665" s="223" t="s">
        <v>19</v>
      </c>
      <c r="F665" s="224" t="s">
        <v>711</v>
      </c>
      <c r="G665" s="222"/>
      <c r="H665" s="223" t="s">
        <v>19</v>
      </c>
      <c r="I665" s="225"/>
      <c r="J665" s="222"/>
      <c r="K665" s="222"/>
      <c r="L665" s="226"/>
      <c r="M665" s="227"/>
      <c r="N665" s="228"/>
      <c r="O665" s="228"/>
      <c r="P665" s="228"/>
      <c r="Q665" s="228"/>
      <c r="R665" s="228"/>
      <c r="S665" s="228"/>
      <c r="T665" s="229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0" t="s">
        <v>138</v>
      </c>
      <c r="AU665" s="230" t="s">
        <v>84</v>
      </c>
      <c r="AV665" s="13" t="s">
        <v>82</v>
      </c>
      <c r="AW665" s="13" t="s">
        <v>35</v>
      </c>
      <c r="AX665" s="13" t="s">
        <v>74</v>
      </c>
      <c r="AY665" s="230" t="s">
        <v>125</v>
      </c>
    </row>
    <row r="666" s="14" customFormat="1">
      <c r="A666" s="14"/>
      <c r="B666" s="231"/>
      <c r="C666" s="232"/>
      <c r="D666" s="214" t="s">
        <v>138</v>
      </c>
      <c r="E666" s="233" t="s">
        <v>19</v>
      </c>
      <c r="F666" s="234" t="s">
        <v>731</v>
      </c>
      <c r="G666" s="232"/>
      <c r="H666" s="235">
        <v>0.021999999999999999</v>
      </c>
      <c r="I666" s="236"/>
      <c r="J666" s="232"/>
      <c r="K666" s="232"/>
      <c r="L666" s="237"/>
      <c r="M666" s="238"/>
      <c r="N666" s="239"/>
      <c r="O666" s="239"/>
      <c r="P666" s="239"/>
      <c r="Q666" s="239"/>
      <c r="R666" s="239"/>
      <c r="S666" s="239"/>
      <c r="T666" s="240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1" t="s">
        <v>138</v>
      </c>
      <c r="AU666" s="241" t="s">
        <v>84</v>
      </c>
      <c r="AV666" s="14" t="s">
        <v>84</v>
      </c>
      <c r="AW666" s="14" t="s">
        <v>35</v>
      </c>
      <c r="AX666" s="14" t="s">
        <v>74</v>
      </c>
      <c r="AY666" s="241" t="s">
        <v>125</v>
      </c>
    </row>
    <row r="667" s="13" customFormat="1">
      <c r="A667" s="13"/>
      <c r="B667" s="221"/>
      <c r="C667" s="222"/>
      <c r="D667" s="214" t="s">
        <v>138</v>
      </c>
      <c r="E667" s="223" t="s">
        <v>19</v>
      </c>
      <c r="F667" s="224" t="s">
        <v>713</v>
      </c>
      <c r="G667" s="222"/>
      <c r="H667" s="223" t="s">
        <v>19</v>
      </c>
      <c r="I667" s="225"/>
      <c r="J667" s="222"/>
      <c r="K667" s="222"/>
      <c r="L667" s="226"/>
      <c r="M667" s="227"/>
      <c r="N667" s="228"/>
      <c r="O667" s="228"/>
      <c r="P667" s="228"/>
      <c r="Q667" s="228"/>
      <c r="R667" s="228"/>
      <c r="S667" s="228"/>
      <c r="T667" s="22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0" t="s">
        <v>138</v>
      </c>
      <c r="AU667" s="230" t="s">
        <v>84</v>
      </c>
      <c r="AV667" s="13" t="s">
        <v>82</v>
      </c>
      <c r="AW667" s="13" t="s">
        <v>35</v>
      </c>
      <c r="AX667" s="13" t="s">
        <v>74</v>
      </c>
      <c r="AY667" s="230" t="s">
        <v>125</v>
      </c>
    </row>
    <row r="668" s="14" customFormat="1">
      <c r="A668" s="14"/>
      <c r="B668" s="231"/>
      <c r="C668" s="232"/>
      <c r="D668" s="214" t="s">
        <v>138</v>
      </c>
      <c r="E668" s="233" t="s">
        <v>19</v>
      </c>
      <c r="F668" s="234" t="s">
        <v>732</v>
      </c>
      <c r="G668" s="232"/>
      <c r="H668" s="235">
        <v>0.066000000000000003</v>
      </c>
      <c r="I668" s="236"/>
      <c r="J668" s="232"/>
      <c r="K668" s="232"/>
      <c r="L668" s="237"/>
      <c r="M668" s="238"/>
      <c r="N668" s="239"/>
      <c r="O668" s="239"/>
      <c r="P668" s="239"/>
      <c r="Q668" s="239"/>
      <c r="R668" s="239"/>
      <c r="S668" s="239"/>
      <c r="T668" s="240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1" t="s">
        <v>138</v>
      </c>
      <c r="AU668" s="241" t="s">
        <v>84</v>
      </c>
      <c r="AV668" s="14" t="s">
        <v>84</v>
      </c>
      <c r="AW668" s="14" t="s">
        <v>35</v>
      </c>
      <c r="AX668" s="14" t="s">
        <v>74</v>
      </c>
      <c r="AY668" s="241" t="s">
        <v>125</v>
      </c>
    </row>
    <row r="669" s="15" customFormat="1">
      <c r="A669" s="15"/>
      <c r="B669" s="242"/>
      <c r="C669" s="243"/>
      <c r="D669" s="214" t="s">
        <v>138</v>
      </c>
      <c r="E669" s="244" t="s">
        <v>19</v>
      </c>
      <c r="F669" s="245" t="s">
        <v>253</v>
      </c>
      <c r="G669" s="243"/>
      <c r="H669" s="246">
        <v>0.087999999999999995</v>
      </c>
      <c r="I669" s="247"/>
      <c r="J669" s="243"/>
      <c r="K669" s="243"/>
      <c r="L669" s="248"/>
      <c r="M669" s="249"/>
      <c r="N669" s="250"/>
      <c r="O669" s="250"/>
      <c r="P669" s="250"/>
      <c r="Q669" s="250"/>
      <c r="R669" s="250"/>
      <c r="S669" s="250"/>
      <c r="T669" s="251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52" t="s">
        <v>138</v>
      </c>
      <c r="AU669" s="252" t="s">
        <v>84</v>
      </c>
      <c r="AV669" s="15" t="s">
        <v>132</v>
      </c>
      <c r="AW669" s="15" t="s">
        <v>35</v>
      </c>
      <c r="AX669" s="15" t="s">
        <v>82</v>
      </c>
      <c r="AY669" s="252" t="s">
        <v>125</v>
      </c>
    </row>
    <row r="670" s="2" customFormat="1" ht="16.5" customHeight="1">
      <c r="A670" s="39"/>
      <c r="B670" s="40"/>
      <c r="C670" s="253" t="s">
        <v>733</v>
      </c>
      <c r="D670" s="253" t="s">
        <v>635</v>
      </c>
      <c r="E670" s="254" t="s">
        <v>734</v>
      </c>
      <c r="F670" s="255" t="s">
        <v>735</v>
      </c>
      <c r="G670" s="256" t="s">
        <v>436</v>
      </c>
      <c r="H670" s="257">
        <v>0.001</v>
      </c>
      <c r="I670" s="258"/>
      <c r="J670" s="259">
        <f>ROUND(I670*H670,2)</f>
        <v>0</v>
      </c>
      <c r="K670" s="255" t="s">
        <v>131</v>
      </c>
      <c r="L670" s="260"/>
      <c r="M670" s="261" t="s">
        <v>19</v>
      </c>
      <c r="N670" s="262" t="s">
        <v>45</v>
      </c>
      <c r="O670" s="85"/>
      <c r="P670" s="210">
        <f>O670*H670</f>
        <v>0</v>
      </c>
      <c r="Q670" s="210">
        <v>1</v>
      </c>
      <c r="R670" s="210">
        <f>Q670*H670</f>
        <v>0.001</v>
      </c>
      <c r="S670" s="210">
        <v>0</v>
      </c>
      <c r="T670" s="211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12" t="s">
        <v>403</v>
      </c>
      <c r="AT670" s="212" t="s">
        <v>635</v>
      </c>
      <c r="AU670" s="212" t="s">
        <v>84</v>
      </c>
      <c r="AY670" s="18" t="s">
        <v>125</v>
      </c>
      <c r="BE670" s="213">
        <f>IF(N670="základní",J670,0)</f>
        <v>0</v>
      </c>
      <c r="BF670" s="213">
        <f>IF(N670="snížená",J670,0)</f>
        <v>0</v>
      </c>
      <c r="BG670" s="213">
        <f>IF(N670="zákl. přenesená",J670,0)</f>
        <v>0</v>
      </c>
      <c r="BH670" s="213">
        <f>IF(N670="sníž. přenesená",J670,0)</f>
        <v>0</v>
      </c>
      <c r="BI670" s="213">
        <f>IF(N670="nulová",J670,0)</f>
        <v>0</v>
      </c>
      <c r="BJ670" s="18" t="s">
        <v>82</v>
      </c>
      <c r="BK670" s="213">
        <f>ROUND(I670*H670,2)</f>
        <v>0</v>
      </c>
      <c r="BL670" s="18" t="s">
        <v>239</v>
      </c>
      <c r="BM670" s="212" t="s">
        <v>736</v>
      </c>
    </row>
    <row r="671" s="2" customFormat="1">
      <c r="A671" s="39"/>
      <c r="B671" s="40"/>
      <c r="C671" s="41"/>
      <c r="D671" s="214" t="s">
        <v>134</v>
      </c>
      <c r="E671" s="41"/>
      <c r="F671" s="215" t="s">
        <v>735</v>
      </c>
      <c r="G671" s="41"/>
      <c r="H671" s="41"/>
      <c r="I671" s="216"/>
      <c r="J671" s="41"/>
      <c r="K671" s="41"/>
      <c r="L671" s="45"/>
      <c r="M671" s="217"/>
      <c r="N671" s="218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134</v>
      </c>
      <c r="AU671" s="18" t="s">
        <v>84</v>
      </c>
    </row>
    <row r="672" s="2" customFormat="1">
      <c r="A672" s="39"/>
      <c r="B672" s="40"/>
      <c r="C672" s="41"/>
      <c r="D672" s="214" t="s">
        <v>729</v>
      </c>
      <c r="E672" s="41"/>
      <c r="F672" s="263" t="s">
        <v>737</v>
      </c>
      <c r="G672" s="41"/>
      <c r="H672" s="41"/>
      <c r="I672" s="216"/>
      <c r="J672" s="41"/>
      <c r="K672" s="41"/>
      <c r="L672" s="45"/>
      <c r="M672" s="217"/>
      <c r="N672" s="218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729</v>
      </c>
      <c r="AU672" s="18" t="s">
        <v>84</v>
      </c>
    </row>
    <row r="673" s="13" customFormat="1">
      <c r="A673" s="13"/>
      <c r="B673" s="221"/>
      <c r="C673" s="222"/>
      <c r="D673" s="214" t="s">
        <v>138</v>
      </c>
      <c r="E673" s="223" t="s">
        <v>19</v>
      </c>
      <c r="F673" s="224" t="s">
        <v>139</v>
      </c>
      <c r="G673" s="222"/>
      <c r="H673" s="223" t="s">
        <v>19</v>
      </c>
      <c r="I673" s="225"/>
      <c r="J673" s="222"/>
      <c r="K673" s="222"/>
      <c r="L673" s="226"/>
      <c r="M673" s="227"/>
      <c r="N673" s="228"/>
      <c r="O673" s="228"/>
      <c r="P673" s="228"/>
      <c r="Q673" s="228"/>
      <c r="R673" s="228"/>
      <c r="S673" s="228"/>
      <c r="T673" s="22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0" t="s">
        <v>138</v>
      </c>
      <c r="AU673" s="230" t="s">
        <v>84</v>
      </c>
      <c r="AV673" s="13" t="s">
        <v>82</v>
      </c>
      <c r="AW673" s="13" t="s">
        <v>35</v>
      </c>
      <c r="AX673" s="13" t="s">
        <v>74</v>
      </c>
      <c r="AY673" s="230" t="s">
        <v>125</v>
      </c>
    </row>
    <row r="674" s="13" customFormat="1">
      <c r="A674" s="13"/>
      <c r="B674" s="221"/>
      <c r="C674" s="222"/>
      <c r="D674" s="214" t="s">
        <v>138</v>
      </c>
      <c r="E674" s="223" t="s">
        <v>19</v>
      </c>
      <c r="F674" s="224" t="s">
        <v>711</v>
      </c>
      <c r="G674" s="222"/>
      <c r="H674" s="223" t="s">
        <v>19</v>
      </c>
      <c r="I674" s="225"/>
      <c r="J674" s="222"/>
      <c r="K674" s="222"/>
      <c r="L674" s="226"/>
      <c r="M674" s="227"/>
      <c r="N674" s="228"/>
      <c r="O674" s="228"/>
      <c r="P674" s="228"/>
      <c r="Q674" s="228"/>
      <c r="R674" s="228"/>
      <c r="S674" s="228"/>
      <c r="T674" s="229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0" t="s">
        <v>138</v>
      </c>
      <c r="AU674" s="230" t="s">
        <v>84</v>
      </c>
      <c r="AV674" s="13" t="s">
        <v>82</v>
      </c>
      <c r="AW674" s="13" t="s">
        <v>35</v>
      </c>
      <c r="AX674" s="13" t="s">
        <v>74</v>
      </c>
      <c r="AY674" s="230" t="s">
        <v>125</v>
      </c>
    </row>
    <row r="675" s="14" customFormat="1">
      <c r="A675" s="14"/>
      <c r="B675" s="231"/>
      <c r="C675" s="232"/>
      <c r="D675" s="214" t="s">
        <v>138</v>
      </c>
      <c r="E675" s="233" t="s">
        <v>19</v>
      </c>
      <c r="F675" s="234" t="s">
        <v>738</v>
      </c>
      <c r="G675" s="232"/>
      <c r="H675" s="235">
        <v>0.001</v>
      </c>
      <c r="I675" s="236"/>
      <c r="J675" s="232"/>
      <c r="K675" s="232"/>
      <c r="L675" s="237"/>
      <c r="M675" s="238"/>
      <c r="N675" s="239"/>
      <c r="O675" s="239"/>
      <c r="P675" s="239"/>
      <c r="Q675" s="239"/>
      <c r="R675" s="239"/>
      <c r="S675" s="239"/>
      <c r="T675" s="24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1" t="s">
        <v>138</v>
      </c>
      <c r="AU675" s="241" t="s">
        <v>84</v>
      </c>
      <c r="AV675" s="14" t="s">
        <v>84</v>
      </c>
      <c r="AW675" s="14" t="s">
        <v>35</v>
      </c>
      <c r="AX675" s="14" t="s">
        <v>82</v>
      </c>
      <c r="AY675" s="241" t="s">
        <v>125</v>
      </c>
    </row>
    <row r="676" s="2" customFormat="1" ht="16.5" customHeight="1">
      <c r="A676" s="39"/>
      <c r="B676" s="40"/>
      <c r="C676" s="253" t="s">
        <v>459</v>
      </c>
      <c r="D676" s="253" t="s">
        <v>635</v>
      </c>
      <c r="E676" s="254" t="s">
        <v>739</v>
      </c>
      <c r="F676" s="255" t="s">
        <v>740</v>
      </c>
      <c r="G676" s="256" t="s">
        <v>436</v>
      </c>
      <c r="H676" s="257">
        <v>0.001</v>
      </c>
      <c r="I676" s="258"/>
      <c r="J676" s="259">
        <f>ROUND(I676*H676,2)</f>
        <v>0</v>
      </c>
      <c r="K676" s="255" t="s">
        <v>131</v>
      </c>
      <c r="L676" s="260"/>
      <c r="M676" s="261" t="s">
        <v>19</v>
      </c>
      <c r="N676" s="262" t="s">
        <v>45</v>
      </c>
      <c r="O676" s="85"/>
      <c r="P676" s="210">
        <f>O676*H676</f>
        <v>0</v>
      </c>
      <c r="Q676" s="210">
        <v>1</v>
      </c>
      <c r="R676" s="210">
        <f>Q676*H676</f>
        <v>0.001</v>
      </c>
      <c r="S676" s="210">
        <v>0</v>
      </c>
      <c r="T676" s="211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12" t="s">
        <v>403</v>
      </c>
      <c r="AT676" s="212" t="s">
        <v>635</v>
      </c>
      <c r="AU676" s="212" t="s">
        <v>84</v>
      </c>
      <c r="AY676" s="18" t="s">
        <v>125</v>
      </c>
      <c r="BE676" s="213">
        <f>IF(N676="základní",J676,0)</f>
        <v>0</v>
      </c>
      <c r="BF676" s="213">
        <f>IF(N676="snížená",J676,0)</f>
        <v>0</v>
      </c>
      <c r="BG676" s="213">
        <f>IF(N676="zákl. přenesená",J676,0)</f>
        <v>0</v>
      </c>
      <c r="BH676" s="213">
        <f>IF(N676="sníž. přenesená",J676,0)</f>
        <v>0</v>
      </c>
      <c r="BI676" s="213">
        <f>IF(N676="nulová",J676,0)</f>
        <v>0</v>
      </c>
      <c r="BJ676" s="18" t="s">
        <v>82</v>
      </c>
      <c r="BK676" s="213">
        <f>ROUND(I676*H676,2)</f>
        <v>0</v>
      </c>
      <c r="BL676" s="18" t="s">
        <v>239</v>
      </c>
      <c r="BM676" s="212" t="s">
        <v>741</v>
      </c>
    </row>
    <row r="677" s="2" customFormat="1">
      <c r="A677" s="39"/>
      <c r="B677" s="40"/>
      <c r="C677" s="41"/>
      <c r="D677" s="214" t="s">
        <v>134</v>
      </c>
      <c r="E677" s="41"/>
      <c r="F677" s="215" t="s">
        <v>740</v>
      </c>
      <c r="G677" s="41"/>
      <c r="H677" s="41"/>
      <c r="I677" s="216"/>
      <c r="J677" s="41"/>
      <c r="K677" s="41"/>
      <c r="L677" s="45"/>
      <c r="M677" s="217"/>
      <c r="N677" s="218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134</v>
      </c>
      <c r="AU677" s="18" t="s">
        <v>84</v>
      </c>
    </row>
    <row r="678" s="2" customFormat="1">
      <c r="A678" s="39"/>
      <c r="B678" s="40"/>
      <c r="C678" s="41"/>
      <c r="D678" s="214" t="s">
        <v>729</v>
      </c>
      <c r="E678" s="41"/>
      <c r="F678" s="263" t="s">
        <v>742</v>
      </c>
      <c r="G678" s="41"/>
      <c r="H678" s="41"/>
      <c r="I678" s="216"/>
      <c r="J678" s="41"/>
      <c r="K678" s="41"/>
      <c r="L678" s="45"/>
      <c r="M678" s="217"/>
      <c r="N678" s="218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729</v>
      </c>
      <c r="AU678" s="18" t="s">
        <v>84</v>
      </c>
    </row>
    <row r="679" s="13" customFormat="1">
      <c r="A679" s="13"/>
      <c r="B679" s="221"/>
      <c r="C679" s="222"/>
      <c r="D679" s="214" t="s">
        <v>138</v>
      </c>
      <c r="E679" s="223" t="s">
        <v>19</v>
      </c>
      <c r="F679" s="224" t="s">
        <v>139</v>
      </c>
      <c r="G679" s="222"/>
      <c r="H679" s="223" t="s">
        <v>19</v>
      </c>
      <c r="I679" s="225"/>
      <c r="J679" s="222"/>
      <c r="K679" s="222"/>
      <c r="L679" s="226"/>
      <c r="M679" s="227"/>
      <c r="N679" s="228"/>
      <c r="O679" s="228"/>
      <c r="P679" s="228"/>
      <c r="Q679" s="228"/>
      <c r="R679" s="228"/>
      <c r="S679" s="228"/>
      <c r="T679" s="229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0" t="s">
        <v>138</v>
      </c>
      <c r="AU679" s="230" t="s">
        <v>84</v>
      </c>
      <c r="AV679" s="13" t="s">
        <v>82</v>
      </c>
      <c r="AW679" s="13" t="s">
        <v>35</v>
      </c>
      <c r="AX679" s="13" t="s">
        <v>74</v>
      </c>
      <c r="AY679" s="230" t="s">
        <v>125</v>
      </c>
    </row>
    <row r="680" s="13" customFormat="1">
      <c r="A680" s="13"/>
      <c r="B680" s="221"/>
      <c r="C680" s="222"/>
      <c r="D680" s="214" t="s">
        <v>138</v>
      </c>
      <c r="E680" s="223" t="s">
        <v>19</v>
      </c>
      <c r="F680" s="224" t="s">
        <v>711</v>
      </c>
      <c r="G680" s="222"/>
      <c r="H680" s="223" t="s">
        <v>19</v>
      </c>
      <c r="I680" s="225"/>
      <c r="J680" s="222"/>
      <c r="K680" s="222"/>
      <c r="L680" s="226"/>
      <c r="M680" s="227"/>
      <c r="N680" s="228"/>
      <c r="O680" s="228"/>
      <c r="P680" s="228"/>
      <c r="Q680" s="228"/>
      <c r="R680" s="228"/>
      <c r="S680" s="228"/>
      <c r="T680" s="229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0" t="s">
        <v>138</v>
      </c>
      <c r="AU680" s="230" t="s">
        <v>84</v>
      </c>
      <c r="AV680" s="13" t="s">
        <v>82</v>
      </c>
      <c r="AW680" s="13" t="s">
        <v>35</v>
      </c>
      <c r="AX680" s="13" t="s">
        <v>74</v>
      </c>
      <c r="AY680" s="230" t="s">
        <v>125</v>
      </c>
    </row>
    <row r="681" s="14" customFormat="1">
      <c r="A681" s="14"/>
      <c r="B681" s="231"/>
      <c r="C681" s="232"/>
      <c r="D681" s="214" t="s">
        <v>138</v>
      </c>
      <c r="E681" s="233" t="s">
        <v>19</v>
      </c>
      <c r="F681" s="234" t="s">
        <v>743</v>
      </c>
      <c r="G681" s="232"/>
      <c r="H681" s="235">
        <v>0.001</v>
      </c>
      <c r="I681" s="236"/>
      <c r="J681" s="232"/>
      <c r="K681" s="232"/>
      <c r="L681" s="237"/>
      <c r="M681" s="238"/>
      <c r="N681" s="239"/>
      <c r="O681" s="239"/>
      <c r="P681" s="239"/>
      <c r="Q681" s="239"/>
      <c r="R681" s="239"/>
      <c r="S681" s="239"/>
      <c r="T681" s="24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1" t="s">
        <v>138</v>
      </c>
      <c r="AU681" s="241" t="s">
        <v>84</v>
      </c>
      <c r="AV681" s="14" t="s">
        <v>84</v>
      </c>
      <c r="AW681" s="14" t="s">
        <v>35</v>
      </c>
      <c r="AX681" s="14" t="s">
        <v>82</v>
      </c>
      <c r="AY681" s="241" t="s">
        <v>125</v>
      </c>
    </row>
    <row r="682" s="2" customFormat="1" ht="24.15" customHeight="1">
      <c r="A682" s="39"/>
      <c r="B682" s="40"/>
      <c r="C682" s="253" t="s">
        <v>744</v>
      </c>
      <c r="D682" s="253" t="s">
        <v>635</v>
      </c>
      <c r="E682" s="254" t="s">
        <v>745</v>
      </c>
      <c r="F682" s="255" t="s">
        <v>746</v>
      </c>
      <c r="G682" s="256" t="s">
        <v>747</v>
      </c>
      <c r="H682" s="257">
        <v>0.080000000000000002</v>
      </c>
      <c r="I682" s="258"/>
      <c r="J682" s="259">
        <f>ROUND(I682*H682,2)</f>
        <v>0</v>
      </c>
      <c r="K682" s="255" t="s">
        <v>131</v>
      </c>
      <c r="L682" s="260"/>
      <c r="M682" s="261" t="s">
        <v>19</v>
      </c>
      <c r="N682" s="262" t="s">
        <v>45</v>
      </c>
      <c r="O682" s="85"/>
      <c r="P682" s="210">
        <f>O682*H682</f>
        <v>0</v>
      </c>
      <c r="Q682" s="210">
        <v>0.00092000000000000003</v>
      </c>
      <c r="R682" s="210">
        <f>Q682*H682</f>
        <v>7.36E-05</v>
      </c>
      <c r="S682" s="210">
        <v>0</v>
      </c>
      <c r="T682" s="211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12" t="s">
        <v>403</v>
      </c>
      <c r="AT682" s="212" t="s">
        <v>635</v>
      </c>
      <c r="AU682" s="212" t="s">
        <v>84</v>
      </c>
      <c r="AY682" s="18" t="s">
        <v>125</v>
      </c>
      <c r="BE682" s="213">
        <f>IF(N682="základní",J682,0)</f>
        <v>0</v>
      </c>
      <c r="BF682" s="213">
        <f>IF(N682="snížená",J682,0)</f>
        <v>0</v>
      </c>
      <c r="BG682" s="213">
        <f>IF(N682="zákl. přenesená",J682,0)</f>
        <v>0</v>
      </c>
      <c r="BH682" s="213">
        <f>IF(N682="sníž. přenesená",J682,0)</f>
        <v>0</v>
      </c>
      <c r="BI682" s="213">
        <f>IF(N682="nulová",J682,0)</f>
        <v>0</v>
      </c>
      <c r="BJ682" s="18" t="s">
        <v>82</v>
      </c>
      <c r="BK682" s="213">
        <f>ROUND(I682*H682,2)</f>
        <v>0</v>
      </c>
      <c r="BL682" s="18" t="s">
        <v>239</v>
      </c>
      <c r="BM682" s="212" t="s">
        <v>748</v>
      </c>
    </row>
    <row r="683" s="2" customFormat="1">
      <c r="A683" s="39"/>
      <c r="B683" s="40"/>
      <c r="C683" s="41"/>
      <c r="D683" s="214" t="s">
        <v>134</v>
      </c>
      <c r="E683" s="41"/>
      <c r="F683" s="215" t="s">
        <v>746</v>
      </c>
      <c r="G683" s="41"/>
      <c r="H683" s="41"/>
      <c r="I683" s="216"/>
      <c r="J683" s="41"/>
      <c r="K683" s="41"/>
      <c r="L683" s="45"/>
      <c r="M683" s="217"/>
      <c r="N683" s="218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134</v>
      </c>
      <c r="AU683" s="18" t="s">
        <v>84</v>
      </c>
    </row>
    <row r="684" s="13" customFormat="1">
      <c r="A684" s="13"/>
      <c r="B684" s="221"/>
      <c r="C684" s="222"/>
      <c r="D684" s="214" t="s">
        <v>138</v>
      </c>
      <c r="E684" s="223" t="s">
        <v>19</v>
      </c>
      <c r="F684" s="224" t="s">
        <v>139</v>
      </c>
      <c r="G684" s="222"/>
      <c r="H684" s="223" t="s">
        <v>19</v>
      </c>
      <c r="I684" s="225"/>
      <c r="J684" s="222"/>
      <c r="K684" s="222"/>
      <c r="L684" s="226"/>
      <c r="M684" s="227"/>
      <c r="N684" s="228"/>
      <c r="O684" s="228"/>
      <c r="P684" s="228"/>
      <c r="Q684" s="228"/>
      <c r="R684" s="228"/>
      <c r="S684" s="228"/>
      <c r="T684" s="229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0" t="s">
        <v>138</v>
      </c>
      <c r="AU684" s="230" t="s">
        <v>84</v>
      </c>
      <c r="AV684" s="13" t="s">
        <v>82</v>
      </c>
      <c r="AW684" s="13" t="s">
        <v>35</v>
      </c>
      <c r="AX684" s="13" t="s">
        <v>74</v>
      </c>
      <c r="AY684" s="230" t="s">
        <v>125</v>
      </c>
    </row>
    <row r="685" s="13" customFormat="1">
      <c r="A685" s="13"/>
      <c r="B685" s="221"/>
      <c r="C685" s="222"/>
      <c r="D685" s="214" t="s">
        <v>138</v>
      </c>
      <c r="E685" s="223" t="s">
        <v>19</v>
      </c>
      <c r="F685" s="224" t="s">
        <v>711</v>
      </c>
      <c r="G685" s="222"/>
      <c r="H685" s="223" t="s">
        <v>19</v>
      </c>
      <c r="I685" s="225"/>
      <c r="J685" s="222"/>
      <c r="K685" s="222"/>
      <c r="L685" s="226"/>
      <c r="M685" s="227"/>
      <c r="N685" s="228"/>
      <c r="O685" s="228"/>
      <c r="P685" s="228"/>
      <c r="Q685" s="228"/>
      <c r="R685" s="228"/>
      <c r="S685" s="228"/>
      <c r="T685" s="229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0" t="s">
        <v>138</v>
      </c>
      <c r="AU685" s="230" t="s">
        <v>84</v>
      </c>
      <c r="AV685" s="13" t="s">
        <v>82</v>
      </c>
      <c r="AW685" s="13" t="s">
        <v>35</v>
      </c>
      <c r="AX685" s="13" t="s">
        <v>74</v>
      </c>
      <c r="AY685" s="230" t="s">
        <v>125</v>
      </c>
    </row>
    <row r="686" s="14" customFormat="1">
      <c r="A686" s="14"/>
      <c r="B686" s="231"/>
      <c r="C686" s="232"/>
      <c r="D686" s="214" t="s">
        <v>138</v>
      </c>
      <c r="E686" s="233" t="s">
        <v>19</v>
      </c>
      <c r="F686" s="234" t="s">
        <v>749</v>
      </c>
      <c r="G686" s="232"/>
      <c r="H686" s="235">
        <v>0.080000000000000002</v>
      </c>
      <c r="I686" s="236"/>
      <c r="J686" s="232"/>
      <c r="K686" s="232"/>
      <c r="L686" s="237"/>
      <c r="M686" s="238"/>
      <c r="N686" s="239"/>
      <c r="O686" s="239"/>
      <c r="P686" s="239"/>
      <c r="Q686" s="239"/>
      <c r="R686" s="239"/>
      <c r="S686" s="239"/>
      <c r="T686" s="24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1" t="s">
        <v>138</v>
      </c>
      <c r="AU686" s="241" t="s">
        <v>84</v>
      </c>
      <c r="AV686" s="14" t="s">
        <v>84</v>
      </c>
      <c r="AW686" s="14" t="s">
        <v>35</v>
      </c>
      <c r="AX686" s="14" t="s">
        <v>82</v>
      </c>
      <c r="AY686" s="241" t="s">
        <v>125</v>
      </c>
    </row>
    <row r="687" s="2" customFormat="1" ht="16.5" customHeight="1">
      <c r="A687" s="39"/>
      <c r="B687" s="40"/>
      <c r="C687" s="201" t="s">
        <v>750</v>
      </c>
      <c r="D687" s="201" t="s">
        <v>127</v>
      </c>
      <c r="E687" s="202" t="s">
        <v>751</v>
      </c>
      <c r="F687" s="203" t="s">
        <v>752</v>
      </c>
      <c r="G687" s="204" t="s">
        <v>436</v>
      </c>
      <c r="H687" s="205">
        <v>0.10199999999999999</v>
      </c>
      <c r="I687" s="206"/>
      <c r="J687" s="207">
        <f>ROUND(I687*H687,2)</f>
        <v>0</v>
      </c>
      <c r="K687" s="203" t="s">
        <v>131</v>
      </c>
      <c r="L687" s="45"/>
      <c r="M687" s="208" t="s">
        <v>19</v>
      </c>
      <c r="N687" s="209" t="s">
        <v>45</v>
      </c>
      <c r="O687" s="85"/>
      <c r="P687" s="210">
        <f>O687*H687</f>
        <v>0</v>
      </c>
      <c r="Q687" s="210">
        <v>0</v>
      </c>
      <c r="R687" s="210">
        <f>Q687*H687</f>
        <v>0</v>
      </c>
      <c r="S687" s="210">
        <v>0</v>
      </c>
      <c r="T687" s="211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12" t="s">
        <v>239</v>
      </c>
      <c r="AT687" s="212" t="s">
        <v>127</v>
      </c>
      <c r="AU687" s="212" t="s">
        <v>84</v>
      </c>
      <c r="AY687" s="18" t="s">
        <v>125</v>
      </c>
      <c r="BE687" s="213">
        <f>IF(N687="základní",J687,0)</f>
        <v>0</v>
      </c>
      <c r="BF687" s="213">
        <f>IF(N687="snížená",J687,0)</f>
        <v>0</v>
      </c>
      <c r="BG687" s="213">
        <f>IF(N687="zákl. přenesená",J687,0)</f>
        <v>0</v>
      </c>
      <c r="BH687" s="213">
        <f>IF(N687="sníž. přenesená",J687,0)</f>
        <v>0</v>
      </c>
      <c r="BI687" s="213">
        <f>IF(N687="nulová",J687,0)</f>
        <v>0</v>
      </c>
      <c r="BJ687" s="18" t="s">
        <v>82</v>
      </c>
      <c r="BK687" s="213">
        <f>ROUND(I687*H687,2)</f>
        <v>0</v>
      </c>
      <c r="BL687" s="18" t="s">
        <v>239</v>
      </c>
      <c r="BM687" s="212" t="s">
        <v>753</v>
      </c>
    </row>
    <row r="688" s="2" customFormat="1">
      <c r="A688" s="39"/>
      <c r="B688" s="40"/>
      <c r="C688" s="41"/>
      <c r="D688" s="214" t="s">
        <v>134</v>
      </c>
      <c r="E688" s="41"/>
      <c r="F688" s="215" t="s">
        <v>754</v>
      </c>
      <c r="G688" s="41"/>
      <c r="H688" s="41"/>
      <c r="I688" s="216"/>
      <c r="J688" s="41"/>
      <c r="K688" s="41"/>
      <c r="L688" s="45"/>
      <c r="M688" s="217"/>
      <c r="N688" s="218"/>
      <c r="O688" s="85"/>
      <c r="P688" s="85"/>
      <c r="Q688" s="85"/>
      <c r="R688" s="85"/>
      <c r="S688" s="85"/>
      <c r="T688" s="86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134</v>
      </c>
      <c r="AU688" s="18" t="s">
        <v>84</v>
      </c>
    </row>
    <row r="689" s="2" customFormat="1">
      <c r="A689" s="39"/>
      <c r="B689" s="40"/>
      <c r="C689" s="41"/>
      <c r="D689" s="219" t="s">
        <v>136</v>
      </c>
      <c r="E689" s="41"/>
      <c r="F689" s="220" t="s">
        <v>755</v>
      </c>
      <c r="G689" s="41"/>
      <c r="H689" s="41"/>
      <c r="I689" s="216"/>
      <c r="J689" s="41"/>
      <c r="K689" s="41"/>
      <c r="L689" s="45"/>
      <c r="M689" s="217"/>
      <c r="N689" s="218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136</v>
      </c>
      <c r="AU689" s="18" t="s">
        <v>84</v>
      </c>
    </row>
    <row r="690" s="12" customFormat="1" ht="22.8" customHeight="1">
      <c r="A690" s="12"/>
      <c r="B690" s="185"/>
      <c r="C690" s="186"/>
      <c r="D690" s="187" t="s">
        <v>73</v>
      </c>
      <c r="E690" s="199" t="s">
        <v>756</v>
      </c>
      <c r="F690" s="199" t="s">
        <v>757</v>
      </c>
      <c r="G690" s="186"/>
      <c r="H690" s="186"/>
      <c r="I690" s="189"/>
      <c r="J690" s="200">
        <f>BK690</f>
        <v>0</v>
      </c>
      <c r="K690" s="186"/>
      <c r="L690" s="191"/>
      <c r="M690" s="192"/>
      <c r="N690" s="193"/>
      <c r="O690" s="193"/>
      <c r="P690" s="194">
        <f>SUM(P691:P699)</f>
        <v>0</v>
      </c>
      <c r="Q690" s="193"/>
      <c r="R690" s="194">
        <f>SUM(R691:R699)</f>
        <v>0.010881</v>
      </c>
      <c r="S690" s="193"/>
      <c r="T690" s="195">
        <f>SUM(T691:T699)</f>
        <v>0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196" t="s">
        <v>84</v>
      </c>
      <c r="AT690" s="197" t="s">
        <v>73</v>
      </c>
      <c r="AU690" s="197" t="s">
        <v>82</v>
      </c>
      <c r="AY690" s="196" t="s">
        <v>125</v>
      </c>
      <c r="BK690" s="198">
        <f>SUM(BK691:BK699)</f>
        <v>0</v>
      </c>
    </row>
    <row r="691" s="2" customFormat="1" ht="16.5" customHeight="1">
      <c r="A691" s="39"/>
      <c r="B691" s="40"/>
      <c r="C691" s="201" t="s">
        <v>758</v>
      </c>
      <c r="D691" s="201" t="s">
        <v>127</v>
      </c>
      <c r="E691" s="202" t="s">
        <v>759</v>
      </c>
      <c r="F691" s="203" t="s">
        <v>760</v>
      </c>
      <c r="G691" s="204" t="s">
        <v>130</v>
      </c>
      <c r="H691" s="205">
        <v>2.7000000000000002</v>
      </c>
      <c r="I691" s="206"/>
      <c r="J691" s="207">
        <f>ROUND(I691*H691,2)</f>
        <v>0</v>
      </c>
      <c r="K691" s="203" t="s">
        <v>131</v>
      </c>
      <c r="L691" s="45"/>
      <c r="M691" s="208" t="s">
        <v>19</v>
      </c>
      <c r="N691" s="209" t="s">
        <v>45</v>
      </c>
      <c r="O691" s="85"/>
      <c r="P691" s="210">
        <f>O691*H691</f>
        <v>0</v>
      </c>
      <c r="Q691" s="210">
        <v>0.0040299999999999997</v>
      </c>
      <c r="R691" s="210">
        <f>Q691*H691</f>
        <v>0.010881</v>
      </c>
      <c r="S691" s="210">
        <v>0</v>
      </c>
      <c r="T691" s="211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12" t="s">
        <v>239</v>
      </c>
      <c r="AT691" s="212" t="s">
        <v>127</v>
      </c>
      <c r="AU691" s="212" t="s">
        <v>84</v>
      </c>
      <c r="AY691" s="18" t="s">
        <v>125</v>
      </c>
      <c r="BE691" s="213">
        <f>IF(N691="základní",J691,0)</f>
        <v>0</v>
      </c>
      <c r="BF691" s="213">
        <f>IF(N691="snížená",J691,0)</f>
        <v>0</v>
      </c>
      <c r="BG691" s="213">
        <f>IF(N691="zákl. přenesená",J691,0)</f>
        <v>0</v>
      </c>
      <c r="BH691" s="213">
        <f>IF(N691="sníž. přenesená",J691,0)</f>
        <v>0</v>
      </c>
      <c r="BI691" s="213">
        <f>IF(N691="nulová",J691,0)</f>
        <v>0</v>
      </c>
      <c r="BJ691" s="18" t="s">
        <v>82</v>
      </c>
      <c r="BK691" s="213">
        <f>ROUND(I691*H691,2)</f>
        <v>0</v>
      </c>
      <c r="BL691" s="18" t="s">
        <v>239</v>
      </c>
      <c r="BM691" s="212" t="s">
        <v>761</v>
      </c>
    </row>
    <row r="692" s="2" customFormat="1">
      <c r="A692" s="39"/>
      <c r="B692" s="40"/>
      <c r="C692" s="41"/>
      <c r="D692" s="214" t="s">
        <v>134</v>
      </c>
      <c r="E692" s="41"/>
      <c r="F692" s="215" t="s">
        <v>762</v>
      </c>
      <c r="G692" s="41"/>
      <c r="H692" s="41"/>
      <c r="I692" s="216"/>
      <c r="J692" s="41"/>
      <c r="K692" s="41"/>
      <c r="L692" s="45"/>
      <c r="M692" s="217"/>
      <c r="N692" s="218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134</v>
      </c>
      <c r="AU692" s="18" t="s">
        <v>84</v>
      </c>
    </row>
    <row r="693" s="2" customFormat="1">
      <c r="A693" s="39"/>
      <c r="B693" s="40"/>
      <c r="C693" s="41"/>
      <c r="D693" s="219" t="s">
        <v>136</v>
      </c>
      <c r="E693" s="41"/>
      <c r="F693" s="220" t="s">
        <v>763</v>
      </c>
      <c r="G693" s="41"/>
      <c r="H693" s="41"/>
      <c r="I693" s="216"/>
      <c r="J693" s="41"/>
      <c r="K693" s="41"/>
      <c r="L693" s="45"/>
      <c r="M693" s="217"/>
      <c r="N693" s="218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136</v>
      </c>
      <c r="AU693" s="18" t="s">
        <v>84</v>
      </c>
    </row>
    <row r="694" s="13" customFormat="1">
      <c r="A694" s="13"/>
      <c r="B694" s="221"/>
      <c r="C694" s="222"/>
      <c r="D694" s="214" t="s">
        <v>138</v>
      </c>
      <c r="E694" s="223" t="s">
        <v>19</v>
      </c>
      <c r="F694" s="224" t="s">
        <v>139</v>
      </c>
      <c r="G694" s="222"/>
      <c r="H694" s="223" t="s">
        <v>19</v>
      </c>
      <c r="I694" s="225"/>
      <c r="J694" s="222"/>
      <c r="K694" s="222"/>
      <c r="L694" s="226"/>
      <c r="M694" s="227"/>
      <c r="N694" s="228"/>
      <c r="O694" s="228"/>
      <c r="P694" s="228"/>
      <c r="Q694" s="228"/>
      <c r="R694" s="228"/>
      <c r="S694" s="228"/>
      <c r="T694" s="229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0" t="s">
        <v>138</v>
      </c>
      <c r="AU694" s="230" t="s">
        <v>84</v>
      </c>
      <c r="AV694" s="13" t="s">
        <v>82</v>
      </c>
      <c r="AW694" s="13" t="s">
        <v>35</v>
      </c>
      <c r="AX694" s="13" t="s">
        <v>74</v>
      </c>
      <c r="AY694" s="230" t="s">
        <v>125</v>
      </c>
    </row>
    <row r="695" s="13" customFormat="1">
      <c r="A695" s="13"/>
      <c r="B695" s="221"/>
      <c r="C695" s="222"/>
      <c r="D695" s="214" t="s">
        <v>138</v>
      </c>
      <c r="E695" s="223" t="s">
        <v>19</v>
      </c>
      <c r="F695" s="224" t="s">
        <v>711</v>
      </c>
      <c r="G695" s="222"/>
      <c r="H695" s="223" t="s">
        <v>19</v>
      </c>
      <c r="I695" s="225"/>
      <c r="J695" s="222"/>
      <c r="K695" s="222"/>
      <c r="L695" s="226"/>
      <c r="M695" s="227"/>
      <c r="N695" s="228"/>
      <c r="O695" s="228"/>
      <c r="P695" s="228"/>
      <c r="Q695" s="228"/>
      <c r="R695" s="228"/>
      <c r="S695" s="228"/>
      <c r="T695" s="229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0" t="s">
        <v>138</v>
      </c>
      <c r="AU695" s="230" t="s">
        <v>84</v>
      </c>
      <c r="AV695" s="13" t="s">
        <v>82</v>
      </c>
      <c r="AW695" s="13" t="s">
        <v>35</v>
      </c>
      <c r="AX695" s="13" t="s">
        <v>74</v>
      </c>
      <c r="AY695" s="230" t="s">
        <v>125</v>
      </c>
    </row>
    <row r="696" s="14" customFormat="1">
      <c r="A696" s="14"/>
      <c r="B696" s="231"/>
      <c r="C696" s="232"/>
      <c r="D696" s="214" t="s">
        <v>138</v>
      </c>
      <c r="E696" s="233" t="s">
        <v>19</v>
      </c>
      <c r="F696" s="234" t="s">
        <v>764</v>
      </c>
      <c r="G696" s="232"/>
      <c r="H696" s="235">
        <v>0.80000000000000004</v>
      </c>
      <c r="I696" s="236"/>
      <c r="J696" s="232"/>
      <c r="K696" s="232"/>
      <c r="L696" s="237"/>
      <c r="M696" s="238"/>
      <c r="N696" s="239"/>
      <c r="O696" s="239"/>
      <c r="P696" s="239"/>
      <c r="Q696" s="239"/>
      <c r="R696" s="239"/>
      <c r="S696" s="239"/>
      <c r="T696" s="240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1" t="s">
        <v>138</v>
      </c>
      <c r="AU696" s="241" t="s">
        <v>84</v>
      </c>
      <c r="AV696" s="14" t="s">
        <v>84</v>
      </c>
      <c r="AW696" s="14" t="s">
        <v>35</v>
      </c>
      <c r="AX696" s="14" t="s">
        <v>74</v>
      </c>
      <c r="AY696" s="241" t="s">
        <v>125</v>
      </c>
    </row>
    <row r="697" s="13" customFormat="1">
      <c r="A697" s="13"/>
      <c r="B697" s="221"/>
      <c r="C697" s="222"/>
      <c r="D697" s="214" t="s">
        <v>138</v>
      </c>
      <c r="E697" s="223" t="s">
        <v>19</v>
      </c>
      <c r="F697" s="224" t="s">
        <v>713</v>
      </c>
      <c r="G697" s="222"/>
      <c r="H697" s="223" t="s">
        <v>19</v>
      </c>
      <c r="I697" s="225"/>
      <c r="J697" s="222"/>
      <c r="K697" s="222"/>
      <c r="L697" s="226"/>
      <c r="M697" s="227"/>
      <c r="N697" s="228"/>
      <c r="O697" s="228"/>
      <c r="P697" s="228"/>
      <c r="Q697" s="228"/>
      <c r="R697" s="228"/>
      <c r="S697" s="228"/>
      <c r="T697" s="229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0" t="s">
        <v>138</v>
      </c>
      <c r="AU697" s="230" t="s">
        <v>84</v>
      </c>
      <c r="AV697" s="13" t="s">
        <v>82</v>
      </c>
      <c r="AW697" s="13" t="s">
        <v>35</v>
      </c>
      <c r="AX697" s="13" t="s">
        <v>74</v>
      </c>
      <c r="AY697" s="230" t="s">
        <v>125</v>
      </c>
    </row>
    <row r="698" s="14" customFormat="1">
      <c r="A698" s="14"/>
      <c r="B698" s="231"/>
      <c r="C698" s="232"/>
      <c r="D698" s="214" t="s">
        <v>138</v>
      </c>
      <c r="E698" s="233" t="s">
        <v>19</v>
      </c>
      <c r="F698" s="234" t="s">
        <v>765</v>
      </c>
      <c r="G698" s="232"/>
      <c r="H698" s="235">
        <v>1.8999999999999999</v>
      </c>
      <c r="I698" s="236"/>
      <c r="J698" s="232"/>
      <c r="K698" s="232"/>
      <c r="L698" s="237"/>
      <c r="M698" s="238"/>
      <c r="N698" s="239"/>
      <c r="O698" s="239"/>
      <c r="P698" s="239"/>
      <c r="Q698" s="239"/>
      <c r="R698" s="239"/>
      <c r="S698" s="239"/>
      <c r="T698" s="240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1" t="s">
        <v>138</v>
      </c>
      <c r="AU698" s="241" t="s">
        <v>84</v>
      </c>
      <c r="AV698" s="14" t="s">
        <v>84</v>
      </c>
      <c r="AW698" s="14" t="s">
        <v>35</v>
      </c>
      <c r="AX698" s="14" t="s">
        <v>74</v>
      </c>
      <c r="AY698" s="241" t="s">
        <v>125</v>
      </c>
    </row>
    <row r="699" s="15" customFormat="1">
      <c r="A699" s="15"/>
      <c r="B699" s="242"/>
      <c r="C699" s="243"/>
      <c r="D699" s="214" t="s">
        <v>138</v>
      </c>
      <c r="E699" s="244" t="s">
        <v>19</v>
      </c>
      <c r="F699" s="245" t="s">
        <v>253</v>
      </c>
      <c r="G699" s="243"/>
      <c r="H699" s="246">
        <v>2.7000000000000002</v>
      </c>
      <c r="I699" s="247"/>
      <c r="J699" s="243"/>
      <c r="K699" s="243"/>
      <c r="L699" s="248"/>
      <c r="M699" s="249"/>
      <c r="N699" s="250"/>
      <c r="O699" s="250"/>
      <c r="P699" s="250"/>
      <c r="Q699" s="250"/>
      <c r="R699" s="250"/>
      <c r="S699" s="250"/>
      <c r="T699" s="251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52" t="s">
        <v>138</v>
      </c>
      <c r="AU699" s="252" t="s">
        <v>84</v>
      </c>
      <c r="AV699" s="15" t="s">
        <v>132</v>
      </c>
      <c r="AW699" s="15" t="s">
        <v>35</v>
      </c>
      <c r="AX699" s="15" t="s">
        <v>82</v>
      </c>
      <c r="AY699" s="252" t="s">
        <v>125</v>
      </c>
    </row>
    <row r="700" s="12" customFormat="1" ht="25.92" customHeight="1">
      <c r="A700" s="12"/>
      <c r="B700" s="185"/>
      <c r="C700" s="186"/>
      <c r="D700" s="187" t="s">
        <v>73</v>
      </c>
      <c r="E700" s="188" t="s">
        <v>766</v>
      </c>
      <c r="F700" s="188" t="s">
        <v>767</v>
      </c>
      <c r="G700" s="186"/>
      <c r="H700" s="186"/>
      <c r="I700" s="189"/>
      <c r="J700" s="190">
        <f>BK700</f>
        <v>0</v>
      </c>
      <c r="K700" s="186"/>
      <c r="L700" s="191"/>
      <c r="M700" s="192"/>
      <c r="N700" s="193"/>
      <c r="O700" s="193"/>
      <c r="P700" s="194">
        <f>P701+P738+P745+P764</f>
        <v>0</v>
      </c>
      <c r="Q700" s="193"/>
      <c r="R700" s="194">
        <f>R701+R738+R745+R764</f>
        <v>0</v>
      </c>
      <c r="S700" s="193"/>
      <c r="T700" s="195">
        <f>T701+T738+T745+T764</f>
        <v>0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196" t="s">
        <v>164</v>
      </c>
      <c r="AT700" s="197" t="s">
        <v>73</v>
      </c>
      <c r="AU700" s="197" t="s">
        <v>74</v>
      </c>
      <c r="AY700" s="196" t="s">
        <v>125</v>
      </c>
      <c r="BK700" s="198">
        <f>BK701+BK738+BK745+BK764</f>
        <v>0</v>
      </c>
    </row>
    <row r="701" s="12" customFormat="1" ht="22.8" customHeight="1">
      <c r="A701" s="12"/>
      <c r="B701" s="185"/>
      <c r="C701" s="186"/>
      <c r="D701" s="187" t="s">
        <v>73</v>
      </c>
      <c r="E701" s="199" t="s">
        <v>768</v>
      </c>
      <c r="F701" s="199" t="s">
        <v>769</v>
      </c>
      <c r="G701" s="186"/>
      <c r="H701" s="186"/>
      <c r="I701" s="189"/>
      <c r="J701" s="200">
        <f>BK701</f>
        <v>0</v>
      </c>
      <c r="K701" s="186"/>
      <c r="L701" s="191"/>
      <c r="M701" s="192"/>
      <c r="N701" s="193"/>
      <c r="O701" s="193"/>
      <c r="P701" s="194">
        <f>SUM(P702:P737)</f>
        <v>0</v>
      </c>
      <c r="Q701" s="193"/>
      <c r="R701" s="194">
        <f>SUM(R702:R737)</f>
        <v>0</v>
      </c>
      <c r="S701" s="193"/>
      <c r="T701" s="195">
        <f>SUM(T702:T737)</f>
        <v>0</v>
      </c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R701" s="196" t="s">
        <v>164</v>
      </c>
      <c r="AT701" s="197" t="s">
        <v>73</v>
      </c>
      <c r="AU701" s="197" t="s">
        <v>82</v>
      </c>
      <c r="AY701" s="196" t="s">
        <v>125</v>
      </c>
      <c r="BK701" s="198">
        <f>SUM(BK702:BK737)</f>
        <v>0</v>
      </c>
    </row>
    <row r="702" s="2" customFormat="1" ht="16.5" customHeight="1">
      <c r="A702" s="39"/>
      <c r="B702" s="40"/>
      <c r="C702" s="201" t="s">
        <v>770</v>
      </c>
      <c r="D702" s="201" t="s">
        <v>127</v>
      </c>
      <c r="E702" s="202" t="s">
        <v>771</v>
      </c>
      <c r="F702" s="203" t="s">
        <v>772</v>
      </c>
      <c r="G702" s="204" t="s">
        <v>773</v>
      </c>
      <c r="H702" s="205">
        <v>1</v>
      </c>
      <c r="I702" s="206"/>
      <c r="J702" s="207">
        <f>ROUND(I702*H702,2)</f>
        <v>0</v>
      </c>
      <c r="K702" s="203" t="s">
        <v>131</v>
      </c>
      <c r="L702" s="45"/>
      <c r="M702" s="208" t="s">
        <v>19</v>
      </c>
      <c r="N702" s="209" t="s">
        <v>45</v>
      </c>
      <c r="O702" s="85"/>
      <c r="P702" s="210">
        <f>O702*H702</f>
        <v>0</v>
      </c>
      <c r="Q702" s="210">
        <v>0</v>
      </c>
      <c r="R702" s="210">
        <f>Q702*H702</f>
        <v>0</v>
      </c>
      <c r="S702" s="210">
        <v>0</v>
      </c>
      <c r="T702" s="211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12" t="s">
        <v>774</v>
      </c>
      <c r="AT702" s="212" t="s">
        <v>127</v>
      </c>
      <c r="AU702" s="212" t="s">
        <v>84</v>
      </c>
      <c r="AY702" s="18" t="s">
        <v>125</v>
      </c>
      <c r="BE702" s="213">
        <f>IF(N702="základní",J702,0)</f>
        <v>0</v>
      </c>
      <c r="BF702" s="213">
        <f>IF(N702="snížená",J702,0)</f>
        <v>0</v>
      </c>
      <c r="BG702" s="213">
        <f>IF(N702="zákl. přenesená",J702,0)</f>
        <v>0</v>
      </c>
      <c r="BH702" s="213">
        <f>IF(N702="sníž. přenesená",J702,0)</f>
        <v>0</v>
      </c>
      <c r="BI702" s="213">
        <f>IF(N702="nulová",J702,0)</f>
        <v>0</v>
      </c>
      <c r="BJ702" s="18" t="s">
        <v>82</v>
      </c>
      <c r="BK702" s="213">
        <f>ROUND(I702*H702,2)</f>
        <v>0</v>
      </c>
      <c r="BL702" s="18" t="s">
        <v>774</v>
      </c>
      <c r="BM702" s="212" t="s">
        <v>775</v>
      </c>
    </row>
    <row r="703" s="2" customFormat="1">
      <c r="A703" s="39"/>
      <c r="B703" s="40"/>
      <c r="C703" s="41"/>
      <c r="D703" s="214" t="s">
        <v>134</v>
      </c>
      <c r="E703" s="41"/>
      <c r="F703" s="215" t="s">
        <v>772</v>
      </c>
      <c r="G703" s="41"/>
      <c r="H703" s="41"/>
      <c r="I703" s="216"/>
      <c r="J703" s="41"/>
      <c r="K703" s="41"/>
      <c r="L703" s="45"/>
      <c r="M703" s="217"/>
      <c r="N703" s="218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134</v>
      </c>
      <c r="AU703" s="18" t="s">
        <v>84</v>
      </c>
    </row>
    <row r="704" s="2" customFormat="1">
      <c r="A704" s="39"/>
      <c r="B704" s="40"/>
      <c r="C704" s="41"/>
      <c r="D704" s="219" t="s">
        <v>136</v>
      </c>
      <c r="E704" s="41"/>
      <c r="F704" s="220" t="s">
        <v>776</v>
      </c>
      <c r="G704" s="41"/>
      <c r="H704" s="41"/>
      <c r="I704" s="216"/>
      <c r="J704" s="41"/>
      <c r="K704" s="41"/>
      <c r="L704" s="45"/>
      <c r="M704" s="217"/>
      <c r="N704" s="218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136</v>
      </c>
      <c r="AU704" s="18" t="s">
        <v>84</v>
      </c>
    </row>
    <row r="705" s="13" customFormat="1">
      <c r="A705" s="13"/>
      <c r="B705" s="221"/>
      <c r="C705" s="222"/>
      <c r="D705" s="214" t="s">
        <v>138</v>
      </c>
      <c r="E705" s="223" t="s">
        <v>19</v>
      </c>
      <c r="F705" s="224" t="s">
        <v>777</v>
      </c>
      <c r="G705" s="222"/>
      <c r="H705" s="223" t="s">
        <v>19</v>
      </c>
      <c r="I705" s="225"/>
      <c r="J705" s="222"/>
      <c r="K705" s="222"/>
      <c r="L705" s="226"/>
      <c r="M705" s="227"/>
      <c r="N705" s="228"/>
      <c r="O705" s="228"/>
      <c r="P705" s="228"/>
      <c r="Q705" s="228"/>
      <c r="R705" s="228"/>
      <c r="S705" s="228"/>
      <c r="T705" s="22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0" t="s">
        <v>138</v>
      </c>
      <c r="AU705" s="230" t="s">
        <v>84</v>
      </c>
      <c r="AV705" s="13" t="s">
        <v>82</v>
      </c>
      <c r="AW705" s="13" t="s">
        <v>35</v>
      </c>
      <c r="AX705" s="13" t="s">
        <v>74</v>
      </c>
      <c r="AY705" s="230" t="s">
        <v>125</v>
      </c>
    </row>
    <row r="706" s="14" customFormat="1">
      <c r="A706" s="14"/>
      <c r="B706" s="231"/>
      <c r="C706" s="232"/>
      <c r="D706" s="214" t="s">
        <v>138</v>
      </c>
      <c r="E706" s="233" t="s">
        <v>19</v>
      </c>
      <c r="F706" s="234" t="s">
        <v>82</v>
      </c>
      <c r="G706" s="232"/>
      <c r="H706" s="235">
        <v>1</v>
      </c>
      <c r="I706" s="236"/>
      <c r="J706" s="232"/>
      <c r="K706" s="232"/>
      <c r="L706" s="237"/>
      <c r="M706" s="238"/>
      <c r="N706" s="239"/>
      <c r="O706" s="239"/>
      <c r="P706" s="239"/>
      <c r="Q706" s="239"/>
      <c r="R706" s="239"/>
      <c r="S706" s="239"/>
      <c r="T706" s="24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1" t="s">
        <v>138</v>
      </c>
      <c r="AU706" s="241" t="s">
        <v>84</v>
      </c>
      <c r="AV706" s="14" t="s">
        <v>84</v>
      </c>
      <c r="AW706" s="14" t="s">
        <v>35</v>
      </c>
      <c r="AX706" s="14" t="s">
        <v>82</v>
      </c>
      <c r="AY706" s="241" t="s">
        <v>125</v>
      </c>
    </row>
    <row r="707" s="2" customFormat="1" ht="16.5" customHeight="1">
      <c r="A707" s="39"/>
      <c r="B707" s="40"/>
      <c r="C707" s="201" t="s">
        <v>778</v>
      </c>
      <c r="D707" s="201" t="s">
        <v>127</v>
      </c>
      <c r="E707" s="202" t="s">
        <v>779</v>
      </c>
      <c r="F707" s="203" t="s">
        <v>780</v>
      </c>
      <c r="G707" s="204" t="s">
        <v>773</v>
      </c>
      <c r="H707" s="205">
        <v>1</v>
      </c>
      <c r="I707" s="206"/>
      <c r="J707" s="207">
        <f>ROUND(I707*H707,2)</f>
        <v>0</v>
      </c>
      <c r="K707" s="203" t="s">
        <v>131</v>
      </c>
      <c r="L707" s="45"/>
      <c r="M707" s="208" t="s">
        <v>19</v>
      </c>
      <c r="N707" s="209" t="s">
        <v>45</v>
      </c>
      <c r="O707" s="85"/>
      <c r="P707" s="210">
        <f>O707*H707</f>
        <v>0</v>
      </c>
      <c r="Q707" s="210">
        <v>0</v>
      </c>
      <c r="R707" s="210">
        <f>Q707*H707</f>
        <v>0</v>
      </c>
      <c r="S707" s="210">
        <v>0</v>
      </c>
      <c r="T707" s="211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12" t="s">
        <v>774</v>
      </c>
      <c r="AT707" s="212" t="s">
        <v>127</v>
      </c>
      <c r="AU707" s="212" t="s">
        <v>84</v>
      </c>
      <c r="AY707" s="18" t="s">
        <v>125</v>
      </c>
      <c r="BE707" s="213">
        <f>IF(N707="základní",J707,0)</f>
        <v>0</v>
      </c>
      <c r="BF707" s="213">
        <f>IF(N707="snížená",J707,0)</f>
        <v>0</v>
      </c>
      <c r="BG707" s="213">
        <f>IF(N707="zákl. přenesená",J707,0)</f>
        <v>0</v>
      </c>
      <c r="BH707" s="213">
        <f>IF(N707="sníž. přenesená",J707,0)</f>
        <v>0</v>
      </c>
      <c r="BI707" s="213">
        <f>IF(N707="nulová",J707,0)</f>
        <v>0</v>
      </c>
      <c r="BJ707" s="18" t="s">
        <v>82</v>
      </c>
      <c r="BK707" s="213">
        <f>ROUND(I707*H707,2)</f>
        <v>0</v>
      </c>
      <c r="BL707" s="18" t="s">
        <v>774</v>
      </c>
      <c r="BM707" s="212" t="s">
        <v>781</v>
      </c>
    </row>
    <row r="708" s="2" customFormat="1">
      <c r="A708" s="39"/>
      <c r="B708" s="40"/>
      <c r="C708" s="41"/>
      <c r="D708" s="214" t="s">
        <v>134</v>
      </c>
      <c r="E708" s="41"/>
      <c r="F708" s="215" t="s">
        <v>780</v>
      </c>
      <c r="G708" s="41"/>
      <c r="H708" s="41"/>
      <c r="I708" s="216"/>
      <c r="J708" s="41"/>
      <c r="K708" s="41"/>
      <c r="L708" s="45"/>
      <c r="M708" s="217"/>
      <c r="N708" s="218"/>
      <c r="O708" s="85"/>
      <c r="P708" s="85"/>
      <c r="Q708" s="85"/>
      <c r="R708" s="85"/>
      <c r="S708" s="85"/>
      <c r="T708" s="86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134</v>
      </c>
      <c r="AU708" s="18" t="s">
        <v>84</v>
      </c>
    </row>
    <row r="709" s="2" customFormat="1">
      <c r="A709" s="39"/>
      <c r="B709" s="40"/>
      <c r="C709" s="41"/>
      <c r="D709" s="219" t="s">
        <v>136</v>
      </c>
      <c r="E709" s="41"/>
      <c r="F709" s="220" t="s">
        <v>782</v>
      </c>
      <c r="G709" s="41"/>
      <c r="H709" s="41"/>
      <c r="I709" s="216"/>
      <c r="J709" s="41"/>
      <c r="K709" s="41"/>
      <c r="L709" s="45"/>
      <c r="M709" s="217"/>
      <c r="N709" s="218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136</v>
      </c>
      <c r="AU709" s="18" t="s">
        <v>84</v>
      </c>
    </row>
    <row r="710" s="13" customFormat="1">
      <c r="A710" s="13"/>
      <c r="B710" s="221"/>
      <c r="C710" s="222"/>
      <c r="D710" s="214" t="s">
        <v>138</v>
      </c>
      <c r="E710" s="223" t="s">
        <v>19</v>
      </c>
      <c r="F710" s="224" t="s">
        <v>780</v>
      </c>
      <c r="G710" s="222"/>
      <c r="H710" s="223" t="s">
        <v>19</v>
      </c>
      <c r="I710" s="225"/>
      <c r="J710" s="222"/>
      <c r="K710" s="222"/>
      <c r="L710" s="226"/>
      <c r="M710" s="227"/>
      <c r="N710" s="228"/>
      <c r="O710" s="228"/>
      <c r="P710" s="228"/>
      <c r="Q710" s="228"/>
      <c r="R710" s="228"/>
      <c r="S710" s="228"/>
      <c r="T710" s="229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0" t="s">
        <v>138</v>
      </c>
      <c r="AU710" s="230" t="s">
        <v>84</v>
      </c>
      <c r="AV710" s="13" t="s">
        <v>82</v>
      </c>
      <c r="AW710" s="13" t="s">
        <v>35</v>
      </c>
      <c r="AX710" s="13" t="s">
        <v>74</v>
      </c>
      <c r="AY710" s="230" t="s">
        <v>125</v>
      </c>
    </row>
    <row r="711" s="14" customFormat="1">
      <c r="A711" s="14"/>
      <c r="B711" s="231"/>
      <c r="C711" s="232"/>
      <c r="D711" s="214" t="s">
        <v>138</v>
      </c>
      <c r="E711" s="233" t="s">
        <v>19</v>
      </c>
      <c r="F711" s="234" t="s">
        <v>82</v>
      </c>
      <c r="G711" s="232"/>
      <c r="H711" s="235">
        <v>1</v>
      </c>
      <c r="I711" s="236"/>
      <c r="J711" s="232"/>
      <c r="K711" s="232"/>
      <c r="L711" s="237"/>
      <c r="M711" s="238"/>
      <c r="N711" s="239"/>
      <c r="O711" s="239"/>
      <c r="P711" s="239"/>
      <c r="Q711" s="239"/>
      <c r="R711" s="239"/>
      <c r="S711" s="239"/>
      <c r="T711" s="24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1" t="s">
        <v>138</v>
      </c>
      <c r="AU711" s="241" t="s">
        <v>84</v>
      </c>
      <c r="AV711" s="14" t="s">
        <v>84</v>
      </c>
      <c r="AW711" s="14" t="s">
        <v>35</v>
      </c>
      <c r="AX711" s="14" t="s">
        <v>82</v>
      </c>
      <c r="AY711" s="241" t="s">
        <v>125</v>
      </c>
    </row>
    <row r="712" s="2" customFormat="1" ht="16.5" customHeight="1">
      <c r="A712" s="39"/>
      <c r="B712" s="40"/>
      <c r="C712" s="201" t="s">
        <v>783</v>
      </c>
      <c r="D712" s="201" t="s">
        <v>127</v>
      </c>
      <c r="E712" s="202" t="s">
        <v>784</v>
      </c>
      <c r="F712" s="203" t="s">
        <v>785</v>
      </c>
      <c r="G712" s="204" t="s">
        <v>773</v>
      </c>
      <c r="H712" s="205">
        <v>1</v>
      </c>
      <c r="I712" s="206"/>
      <c r="J712" s="207">
        <f>ROUND(I712*H712,2)</f>
        <v>0</v>
      </c>
      <c r="K712" s="203" t="s">
        <v>131</v>
      </c>
      <c r="L712" s="45"/>
      <c r="M712" s="208" t="s">
        <v>19</v>
      </c>
      <c r="N712" s="209" t="s">
        <v>45</v>
      </c>
      <c r="O712" s="85"/>
      <c r="P712" s="210">
        <f>O712*H712</f>
        <v>0</v>
      </c>
      <c r="Q712" s="210">
        <v>0</v>
      </c>
      <c r="R712" s="210">
        <f>Q712*H712</f>
        <v>0</v>
      </c>
      <c r="S712" s="210">
        <v>0</v>
      </c>
      <c r="T712" s="211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12" t="s">
        <v>774</v>
      </c>
      <c r="AT712" s="212" t="s">
        <v>127</v>
      </c>
      <c r="AU712" s="212" t="s">
        <v>84</v>
      </c>
      <c r="AY712" s="18" t="s">
        <v>125</v>
      </c>
      <c r="BE712" s="213">
        <f>IF(N712="základní",J712,0)</f>
        <v>0</v>
      </c>
      <c r="BF712" s="213">
        <f>IF(N712="snížená",J712,0)</f>
        <v>0</v>
      </c>
      <c r="BG712" s="213">
        <f>IF(N712="zákl. přenesená",J712,0)</f>
        <v>0</v>
      </c>
      <c r="BH712" s="213">
        <f>IF(N712="sníž. přenesená",J712,0)</f>
        <v>0</v>
      </c>
      <c r="BI712" s="213">
        <f>IF(N712="nulová",J712,0)</f>
        <v>0</v>
      </c>
      <c r="BJ712" s="18" t="s">
        <v>82</v>
      </c>
      <c r="BK712" s="213">
        <f>ROUND(I712*H712,2)</f>
        <v>0</v>
      </c>
      <c r="BL712" s="18" t="s">
        <v>774</v>
      </c>
      <c r="BM712" s="212" t="s">
        <v>786</v>
      </c>
    </row>
    <row r="713" s="2" customFormat="1">
      <c r="A713" s="39"/>
      <c r="B713" s="40"/>
      <c r="C713" s="41"/>
      <c r="D713" s="214" t="s">
        <v>134</v>
      </c>
      <c r="E713" s="41"/>
      <c r="F713" s="215" t="s">
        <v>785</v>
      </c>
      <c r="G713" s="41"/>
      <c r="H713" s="41"/>
      <c r="I713" s="216"/>
      <c r="J713" s="41"/>
      <c r="K713" s="41"/>
      <c r="L713" s="45"/>
      <c r="M713" s="217"/>
      <c r="N713" s="218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134</v>
      </c>
      <c r="AU713" s="18" t="s">
        <v>84</v>
      </c>
    </row>
    <row r="714" s="2" customFormat="1">
      <c r="A714" s="39"/>
      <c r="B714" s="40"/>
      <c r="C714" s="41"/>
      <c r="D714" s="219" t="s">
        <v>136</v>
      </c>
      <c r="E714" s="41"/>
      <c r="F714" s="220" t="s">
        <v>787</v>
      </c>
      <c r="G714" s="41"/>
      <c r="H714" s="41"/>
      <c r="I714" s="216"/>
      <c r="J714" s="41"/>
      <c r="K714" s="41"/>
      <c r="L714" s="45"/>
      <c r="M714" s="217"/>
      <c r="N714" s="218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136</v>
      </c>
      <c r="AU714" s="18" t="s">
        <v>84</v>
      </c>
    </row>
    <row r="715" s="13" customFormat="1">
      <c r="A715" s="13"/>
      <c r="B715" s="221"/>
      <c r="C715" s="222"/>
      <c r="D715" s="214" t="s">
        <v>138</v>
      </c>
      <c r="E715" s="223" t="s">
        <v>19</v>
      </c>
      <c r="F715" s="224" t="s">
        <v>788</v>
      </c>
      <c r="G715" s="222"/>
      <c r="H715" s="223" t="s">
        <v>19</v>
      </c>
      <c r="I715" s="225"/>
      <c r="J715" s="222"/>
      <c r="K715" s="222"/>
      <c r="L715" s="226"/>
      <c r="M715" s="227"/>
      <c r="N715" s="228"/>
      <c r="O715" s="228"/>
      <c r="P715" s="228"/>
      <c r="Q715" s="228"/>
      <c r="R715" s="228"/>
      <c r="S715" s="228"/>
      <c r="T715" s="229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0" t="s">
        <v>138</v>
      </c>
      <c r="AU715" s="230" t="s">
        <v>84</v>
      </c>
      <c r="AV715" s="13" t="s">
        <v>82</v>
      </c>
      <c r="AW715" s="13" t="s">
        <v>35</v>
      </c>
      <c r="AX715" s="13" t="s">
        <v>74</v>
      </c>
      <c r="AY715" s="230" t="s">
        <v>125</v>
      </c>
    </row>
    <row r="716" s="14" customFormat="1">
      <c r="A716" s="14"/>
      <c r="B716" s="231"/>
      <c r="C716" s="232"/>
      <c r="D716" s="214" t="s">
        <v>138</v>
      </c>
      <c r="E716" s="233" t="s">
        <v>19</v>
      </c>
      <c r="F716" s="234" t="s">
        <v>82</v>
      </c>
      <c r="G716" s="232"/>
      <c r="H716" s="235">
        <v>1</v>
      </c>
      <c r="I716" s="236"/>
      <c r="J716" s="232"/>
      <c r="K716" s="232"/>
      <c r="L716" s="237"/>
      <c r="M716" s="238"/>
      <c r="N716" s="239"/>
      <c r="O716" s="239"/>
      <c r="P716" s="239"/>
      <c r="Q716" s="239"/>
      <c r="R716" s="239"/>
      <c r="S716" s="239"/>
      <c r="T716" s="24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1" t="s">
        <v>138</v>
      </c>
      <c r="AU716" s="241" t="s">
        <v>84</v>
      </c>
      <c r="AV716" s="14" t="s">
        <v>84</v>
      </c>
      <c r="AW716" s="14" t="s">
        <v>35</v>
      </c>
      <c r="AX716" s="14" t="s">
        <v>82</v>
      </c>
      <c r="AY716" s="241" t="s">
        <v>125</v>
      </c>
    </row>
    <row r="717" s="2" customFormat="1" ht="16.5" customHeight="1">
      <c r="A717" s="39"/>
      <c r="B717" s="40"/>
      <c r="C717" s="201" t="s">
        <v>789</v>
      </c>
      <c r="D717" s="201" t="s">
        <v>127</v>
      </c>
      <c r="E717" s="202" t="s">
        <v>790</v>
      </c>
      <c r="F717" s="203" t="s">
        <v>791</v>
      </c>
      <c r="G717" s="204" t="s">
        <v>773</v>
      </c>
      <c r="H717" s="205">
        <v>1</v>
      </c>
      <c r="I717" s="206"/>
      <c r="J717" s="207">
        <f>ROUND(I717*H717,2)</f>
        <v>0</v>
      </c>
      <c r="K717" s="203" t="s">
        <v>131</v>
      </c>
      <c r="L717" s="45"/>
      <c r="M717" s="208" t="s">
        <v>19</v>
      </c>
      <c r="N717" s="209" t="s">
        <v>45</v>
      </c>
      <c r="O717" s="85"/>
      <c r="P717" s="210">
        <f>O717*H717</f>
        <v>0</v>
      </c>
      <c r="Q717" s="210">
        <v>0</v>
      </c>
      <c r="R717" s="210">
        <f>Q717*H717</f>
        <v>0</v>
      </c>
      <c r="S717" s="210">
        <v>0</v>
      </c>
      <c r="T717" s="211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12" t="s">
        <v>774</v>
      </c>
      <c r="AT717" s="212" t="s">
        <v>127</v>
      </c>
      <c r="AU717" s="212" t="s">
        <v>84</v>
      </c>
      <c r="AY717" s="18" t="s">
        <v>125</v>
      </c>
      <c r="BE717" s="213">
        <f>IF(N717="základní",J717,0)</f>
        <v>0</v>
      </c>
      <c r="BF717" s="213">
        <f>IF(N717="snížená",J717,0)</f>
        <v>0</v>
      </c>
      <c r="BG717" s="213">
        <f>IF(N717="zákl. přenesená",J717,0)</f>
        <v>0</v>
      </c>
      <c r="BH717" s="213">
        <f>IF(N717="sníž. přenesená",J717,0)</f>
        <v>0</v>
      </c>
      <c r="BI717" s="213">
        <f>IF(N717="nulová",J717,0)</f>
        <v>0</v>
      </c>
      <c r="BJ717" s="18" t="s">
        <v>82</v>
      </c>
      <c r="BK717" s="213">
        <f>ROUND(I717*H717,2)</f>
        <v>0</v>
      </c>
      <c r="BL717" s="18" t="s">
        <v>774</v>
      </c>
      <c r="BM717" s="212" t="s">
        <v>792</v>
      </c>
    </row>
    <row r="718" s="2" customFormat="1">
      <c r="A718" s="39"/>
      <c r="B718" s="40"/>
      <c r="C718" s="41"/>
      <c r="D718" s="214" t="s">
        <v>134</v>
      </c>
      <c r="E718" s="41"/>
      <c r="F718" s="215" t="s">
        <v>791</v>
      </c>
      <c r="G718" s="41"/>
      <c r="H718" s="41"/>
      <c r="I718" s="216"/>
      <c r="J718" s="41"/>
      <c r="K718" s="41"/>
      <c r="L718" s="45"/>
      <c r="M718" s="217"/>
      <c r="N718" s="218"/>
      <c r="O718" s="85"/>
      <c r="P718" s="85"/>
      <c r="Q718" s="85"/>
      <c r="R718" s="85"/>
      <c r="S718" s="85"/>
      <c r="T718" s="86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134</v>
      </c>
      <c r="AU718" s="18" t="s">
        <v>84</v>
      </c>
    </row>
    <row r="719" s="2" customFormat="1">
      <c r="A719" s="39"/>
      <c r="B719" s="40"/>
      <c r="C719" s="41"/>
      <c r="D719" s="219" t="s">
        <v>136</v>
      </c>
      <c r="E719" s="41"/>
      <c r="F719" s="220" t="s">
        <v>793</v>
      </c>
      <c r="G719" s="41"/>
      <c r="H719" s="41"/>
      <c r="I719" s="216"/>
      <c r="J719" s="41"/>
      <c r="K719" s="41"/>
      <c r="L719" s="45"/>
      <c r="M719" s="217"/>
      <c r="N719" s="218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136</v>
      </c>
      <c r="AU719" s="18" t="s">
        <v>84</v>
      </c>
    </row>
    <row r="720" s="13" customFormat="1">
      <c r="A720" s="13"/>
      <c r="B720" s="221"/>
      <c r="C720" s="222"/>
      <c r="D720" s="214" t="s">
        <v>138</v>
      </c>
      <c r="E720" s="223" t="s">
        <v>19</v>
      </c>
      <c r="F720" s="224" t="s">
        <v>794</v>
      </c>
      <c r="G720" s="222"/>
      <c r="H720" s="223" t="s">
        <v>19</v>
      </c>
      <c r="I720" s="225"/>
      <c r="J720" s="222"/>
      <c r="K720" s="222"/>
      <c r="L720" s="226"/>
      <c r="M720" s="227"/>
      <c r="N720" s="228"/>
      <c r="O720" s="228"/>
      <c r="P720" s="228"/>
      <c r="Q720" s="228"/>
      <c r="R720" s="228"/>
      <c r="S720" s="228"/>
      <c r="T720" s="229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0" t="s">
        <v>138</v>
      </c>
      <c r="AU720" s="230" t="s">
        <v>84</v>
      </c>
      <c r="AV720" s="13" t="s">
        <v>82</v>
      </c>
      <c r="AW720" s="13" t="s">
        <v>35</v>
      </c>
      <c r="AX720" s="13" t="s">
        <v>74</v>
      </c>
      <c r="AY720" s="230" t="s">
        <v>125</v>
      </c>
    </row>
    <row r="721" s="14" customFormat="1">
      <c r="A721" s="14"/>
      <c r="B721" s="231"/>
      <c r="C721" s="232"/>
      <c r="D721" s="214" t="s">
        <v>138</v>
      </c>
      <c r="E721" s="233" t="s">
        <v>19</v>
      </c>
      <c r="F721" s="234" t="s">
        <v>82</v>
      </c>
      <c r="G721" s="232"/>
      <c r="H721" s="235">
        <v>1</v>
      </c>
      <c r="I721" s="236"/>
      <c r="J721" s="232"/>
      <c r="K721" s="232"/>
      <c r="L721" s="237"/>
      <c r="M721" s="238"/>
      <c r="N721" s="239"/>
      <c r="O721" s="239"/>
      <c r="P721" s="239"/>
      <c r="Q721" s="239"/>
      <c r="R721" s="239"/>
      <c r="S721" s="239"/>
      <c r="T721" s="24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1" t="s">
        <v>138</v>
      </c>
      <c r="AU721" s="241" t="s">
        <v>84</v>
      </c>
      <c r="AV721" s="14" t="s">
        <v>84</v>
      </c>
      <c r="AW721" s="14" t="s">
        <v>35</v>
      </c>
      <c r="AX721" s="14" t="s">
        <v>82</v>
      </c>
      <c r="AY721" s="241" t="s">
        <v>125</v>
      </c>
    </row>
    <row r="722" s="2" customFormat="1" ht="16.5" customHeight="1">
      <c r="A722" s="39"/>
      <c r="B722" s="40"/>
      <c r="C722" s="201" t="s">
        <v>795</v>
      </c>
      <c r="D722" s="201" t="s">
        <v>127</v>
      </c>
      <c r="E722" s="202" t="s">
        <v>796</v>
      </c>
      <c r="F722" s="203" t="s">
        <v>797</v>
      </c>
      <c r="G722" s="204" t="s">
        <v>773</v>
      </c>
      <c r="H722" s="205">
        <v>1</v>
      </c>
      <c r="I722" s="206"/>
      <c r="J722" s="207">
        <f>ROUND(I722*H722,2)</f>
        <v>0</v>
      </c>
      <c r="K722" s="203" t="s">
        <v>131</v>
      </c>
      <c r="L722" s="45"/>
      <c r="M722" s="208" t="s">
        <v>19</v>
      </c>
      <c r="N722" s="209" t="s">
        <v>45</v>
      </c>
      <c r="O722" s="85"/>
      <c r="P722" s="210">
        <f>O722*H722</f>
        <v>0</v>
      </c>
      <c r="Q722" s="210">
        <v>0</v>
      </c>
      <c r="R722" s="210">
        <f>Q722*H722</f>
        <v>0</v>
      </c>
      <c r="S722" s="210">
        <v>0</v>
      </c>
      <c r="T722" s="211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12" t="s">
        <v>774</v>
      </c>
      <c r="AT722" s="212" t="s">
        <v>127</v>
      </c>
      <c r="AU722" s="212" t="s">
        <v>84</v>
      </c>
      <c r="AY722" s="18" t="s">
        <v>125</v>
      </c>
      <c r="BE722" s="213">
        <f>IF(N722="základní",J722,0)</f>
        <v>0</v>
      </c>
      <c r="BF722" s="213">
        <f>IF(N722="snížená",J722,0)</f>
        <v>0</v>
      </c>
      <c r="BG722" s="213">
        <f>IF(N722="zákl. přenesená",J722,0)</f>
        <v>0</v>
      </c>
      <c r="BH722" s="213">
        <f>IF(N722="sníž. přenesená",J722,0)</f>
        <v>0</v>
      </c>
      <c r="BI722" s="213">
        <f>IF(N722="nulová",J722,0)</f>
        <v>0</v>
      </c>
      <c r="BJ722" s="18" t="s">
        <v>82</v>
      </c>
      <c r="BK722" s="213">
        <f>ROUND(I722*H722,2)</f>
        <v>0</v>
      </c>
      <c r="BL722" s="18" t="s">
        <v>774</v>
      </c>
      <c r="BM722" s="212" t="s">
        <v>798</v>
      </c>
    </row>
    <row r="723" s="2" customFormat="1">
      <c r="A723" s="39"/>
      <c r="B723" s="40"/>
      <c r="C723" s="41"/>
      <c r="D723" s="214" t="s">
        <v>134</v>
      </c>
      <c r="E723" s="41"/>
      <c r="F723" s="215" t="s">
        <v>797</v>
      </c>
      <c r="G723" s="41"/>
      <c r="H723" s="41"/>
      <c r="I723" s="216"/>
      <c r="J723" s="41"/>
      <c r="K723" s="41"/>
      <c r="L723" s="45"/>
      <c r="M723" s="217"/>
      <c r="N723" s="218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134</v>
      </c>
      <c r="AU723" s="18" t="s">
        <v>84</v>
      </c>
    </row>
    <row r="724" s="2" customFormat="1">
      <c r="A724" s="39"/>
      <c r="B724" s="40"/>
      <c r="C724" s="41"/>
      <c r="D724" s="219" t="s">
        <v>136</v>
      </c>
      <c r="E724" s="41"/>
      <c r="F724" s="220" t="s">
        <v>799</v>
      </c>
      <c r="G724" s="41"/>
      <c r="H724" s="41"/>
      <c r="I724" s="216"/>
      <c r="J724" s="41"/>
      <c r="K724" s="41"/>
      <c r="L724" s="45"/>
      <c r="M724" s="217"/>
      <c r="N724" s="218"/>
      <c r="O724" s="85"/>
      <c r="P724" s="85"/>
      <c r="Q724" s="85"/>
      <c r="R724" s="85"/>
      <c r="S724" s="85"/>
      <c r="T724" s="86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136</v>
      </c>
      <c r="AU724" s="18" t="s">
        <v>84</v>
      </c>
    </row>
    <row r="725" s="13" customFormat="1">
      <c r="A725" s="13"/>
      <c r="B725" s="221"/>
      <c r="C725" s="222"/>
      <c r="D725" s="214" t="s">
        <v>138</v>
      </c>
      <c r="E725" s="223" t="s">
        <v>19</v>
      </c>
      <c r="F725" s="224" t="s">
        <v>800</v>
      </c>
      <c r="G725" s="222"/>
      <c r="H725" s="223" t="s">
        <v>19</v>
      </c>
      <c r="I725" s="225"/>
      <c r="J725" s="222"/>
      <c r="K725" s="222"/>
      <c r="L725" s="226"/>
      <c r="M725" s="227"/>
      <c r="N725" s="228"/>
      <c r="O725" s="228"/>
      <c r="P725" s="228"/>
      <c r="Q725" s="228"/>
      <c r="R725" s="228"/>
      <c r="S725" s="228"/>
      <c r="T725" s="229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0" t="s">
        <v>138</v>
      </c>
      <c r="AU725" s="230" t="s">
        <v>84</v>
      </c>
      <c r="AV725" s="13" t="s">
        <v>82</v>
      </c>
      <c r="AW725" s="13" t="s">
        <v>35</v>
      </c>
      <c r="AX725" s="13" t="s">
        <v>74</v>
      </c>
      <c r="AY725" s="230" t="s">
        <v>125</v>
      </c>
    </row>
    <row r="726" s="14" customFormat="1">
      <c r="A726" s="14"/>
      <c r="B726" s="231"/>
      <c r="C726" s="232"/>
      <c r="D726" s="214" t="s">
        <v>138</v>
      </c>
      <c r="E726" s="233" t="s">
        <v>19</v>
      </c>
      <c r="F726" s="234" t="s">
        <v>82</v>
      </c>
      <c r="G726" s="232"/>
      <c r="H726" s="235">
        <v>1</v>
      </c>
      <c r="I726" s="236"/>
      <c r="J726" s="232"/>
      <c r="K726" s="232"/>
      <c r="L726" s="237"/>
      <c r="M726" s="238"/>
      <c r="N726" s="239"/>
      <c r="O726" s="239"/>
      <c r="P726" s="239"/>
      <c r="Q726" s="239"/>
      <c r="R726" s="239"/>
      <c r="S726" s="239"/>
      <c r="T726" s="24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1" t="s">
        <v>138</v>
      </c>
      <c r="AU726" s="241" t="s">
        <v>84</v>
      </c>
      <c r="AV726" s="14" t="s">
        <v>84</v>
      </c>
      <c r="AW726" s="14" t="s">
        <v>35</v>
      </c>
      <c r="AX726" s="14" t="s">
        <v>82</v>
      </c>
      <c r="AY726" s="241" t="s">
        <v>125</v>
      </c>
    </row>
    <row r="727" s="2" customFormat="1" ht="16.5" customHeight="1">
      <c r="A727" s="39"/>
      <c r="B727" s="40"/>
      <c r="C727" s="201" t="s">
        <v>801</v>
      </c>
      <c r="D727" s="201" t="s">
        <v>127</v>
      </c>
      <c r="E727" s="202" t="s">
        <v>802</v>
      </c>
      <c r="F727" s="203" t="s">
        <v>803</v>
      </c>
      <c r="G727" s="204" t="s">
        <v>773</v>
      </c>
      <c r="H727" s="205">
        <v>1</v>
      </c>
      <c r="I727" s="206"/>
      <c r="J727" s="207">
        <f>ROUND(I727*H727,2)</f>
        <v>0</v>
      </c>
      <c r="K727" s="203" t="s">
        <v>131</v>
      </c>
      <c r="L727" s="45"/>
      <c r="M727" s="208" t="s">
        <v>19</v>
      </c>
      <c r="N727" s="209" t="s">
        <v>45</v>
      </c>
      <c r="O727" s="85"/>
      <c r="P727" s="210">
        <f>O727*H727</f>
        <v>0</v>
      </c>
      <c r="Q727" s="210">
        <v>0</v>
      </c>
      <c r="R727" s="210">
        <f>Q727*H727</f>
        <v>0</v>
      </c>
      <c r="S727" s="210">
        <v>0</v>
      </c>
      <c r="T727" s="211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12" t="s">
        <v>774</v>
      </c>
      <c r="AT727" s="212" t="s">
        <v>127</v>
      </c>
      <c r="AU727" s="212" t="s">
        <v>84</v>
      </c>
      <c r="AY727" s="18" t="s">
        <v>125</v>
      </c>
      <c r="BE727" s="213">
        <f>IF(N727="základní",J727,0)</f>
        <v>0</v>
      </c>
      <c r="BF727" s="213">
        <f>IF(N727="snížená",J727,0)</f>
        <v>0</v>
      </c>
      <c r="BG727" s="213">
        <f>IF(N727="zákl. přenesená",J727,0)</f>
        <v>0</v>
      </c>
      <c r="BH727" s="213">
        <f>IF(N727="sníž. přenesená",J727,0)</f>
        <v>0</v>
      </c>
      <c r="BI727" s="213">
        <f>IF(N727="nulová",J727,0)</f>
        <v>0</v>
      </c>
      <c r="BJ727" s="18" t="s">
        <v>82</v>
      </c>
      <c r="BK727" s="213">
        <f>ROUND(I727*H727,2)</f>
        <v>0</v>
      </c>
      <c r="BL727" s="18" t="s">
        <v>774</v>
      </c>
      <c r="BM727" s="212" t="s">
        <v>804</v>
      </c>
    </row>
    <row r="728" s="2" customFormat="1">
      <c r="A728" s="39"/>
      <c r="B728" s="40"/>
      <c r="C728" s="41"/>
      <c r="D728" s="214" t="s">
        <v>134</v>
      </c>
      <c r="E728" s="41"/>
      <c r="F728" s="215" t="s">
        <v>803</v>
      </c>
      <c r="G728" s="41"/>
      <c r="H728" s="41"/>
      <c r="I728" s="216"/>
      <c r="J728" s="41"/>
      <c r="K728" s="41"/>
      <c r="L728" s="45"/>
      <c r="M728" s="217"/>
      <c r="N728" s="218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134</v>
      </c>
      <c r="AU728" s="18" t="s">
        <v>84</v>
      </c>
    </row>
    <row r="729" s="2" customFormat="1">
      <c r="A729" s="39"/>
      <c r="B729" s="40"/>
      <c r="C729" s="41"/>
      <c r="D729" s="219" t="s">
        <v>136</v>
      </c>
      <c r="E729" s="41"/>
      <c r="F729" s="220" t="s">
        <v>805</v>
      </c>
      <c r="G729" s="41"/>
      <c r="H729" s="41"/>
      <c r="I729" s="216"/>
      <c r="J729" s="41"/>
      <c r="K729" s="41"/>
      <c r="L729" s="45"/>
      <c r="M729" s="217"/>
      <c r="N729" s="218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136</v>
      </c>
      <c r="AU729" s="18" t="s">
        <v>84</v>
      </c>
    </row>
    <row r="730" s="13" customFormat="1">
      <c r="A730" s="13"/>
      <c r="B730" s="221"/>
      <c r="C730" s="222"/>
      <c r="D730" s="214" t="s">
        <v>138</v>
      </c>
      <c r="E730" s="223" t="s">
        <v>19</v>
      </c>
      <c r="F730" s="224" t="s">
        <v>806</v>
      </c>
      <c r="G730" s="222"/>
      <c r="H730" s="223" t="s">
        <v>19</v>
      </c>
      <c r="I730" s="225"/>
      <c r="J730" s="222"/>
      <c r="K730" s="222"/>
      <c r="L730" s="226"/>
      <c r="M730" s="227"/>
      <c r="N730" s="228"/>
      <c r="O730" s="228"/>
      <c r="P730" s="228"/>
      <c r="Q730" s="228"/>
      <c r="R730" s="228"/>
      <c r="S730" s="228"/>
      <c r="T730" s="22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0" t="s">
        <v>138</v>
      </c>
      <c r="AU730" s="230" t="s">
        <v>84</v>
      </c>
      <c r="AV730" s="13" t="s">
        <v>82</v>
      </c>
      <c r="AW730" s="13" t="s">
        <v>35</v>
      </c>
      <c r="AX730" s="13" t="s">
        <v>74</v>
      </c>
      <c r="AY730" s="230" t="s">
        <v>125</v>
      </c>
    </row>
    <row r="731" s="13" customFormat="1">
      <c r="A731" s="13"/>
      <c r="B731" s="221"/>
      <c r="C731" s="222"/>
      <c r="D731" s="214" t="s">
        <v>138</v>
      </c>
      <c r="E731" s="223" t="s">
        <v>19</v>
      </c>
      <c r="F731" s="224" t="s">
        <v>803</v>
      </c>
      <c r="G731" s="222"/>
      <c r="H731" s="223" t="s">
        <v>19</v>
      </c>
      <c r="I731" s="225"/>
      <c r="J731" s="222"/>
      <c r="K731" s="222"/>
      <c r="L731" s="226"/>
      <c r="M731" s="227"/>
      <c r="N731" s="228"/>
      <c r="O731" s="228"/>
      <c r="P731" s="228"/>
      <c r="Q731" s="228"/>
      <c r="R731" s="228"/>
      <c r="S731" s="228"/>
      <c r="T731" s="229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0" t="s">
        <v>138</v>
      </c>
      <c r="AU731" s="230" t="s">
        <v>84</v>
      </c>
      <c r="AV731" s="13" t="s">
        <v>82</v>
      </c>
      <c r="AW731" s="13" t="s">
        <v>35</v>
      </c>
      <c r="AX731" s="13" t="s">
        <v>74</v>
      </c>
      <c r="AY731" s="230" t="s">
        <v>125</v>
      </c>
    </row>
    <row r="732" s="14" customFormat="1">
      <c r="A732" s="14"/>
      <c r="B732" s="231"/>
      <c r="C732" s="232"/>
      <c r="D732" s="214" t="s">
        <v>138</v>
      </c>
      <c r="E732" s="233" t="s">
        <v>19</v>
      </c>
      <c r="F732" s="234" t="s">
        <v>82</v>
      </c>
      <c r="G732" s="232"/>
      <c r="H732" s="235">
        <v>1</v>
      </c>
      <c r="I732" s="236"/>
      <c r="J732" s="232"/>
      <c r="K732" s="232"/>
      <c r="L732" s="237"/>
      <c r="M732" s="238"/>
      <c r="N732" s="239"/>
      <c r="O732" s="239"/>
      <c r="P732" s="239"/>
      <c r="Q732" s="239"/>
      <c r="R732" s="239"/>
      <c r="S732" s="239"/>
      <c r="T732" s="240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1" t="s">
        <v>138</v>
      </c>
      <c r="AU732" s="241" t="s">
        <v>84</v>
      </c>
      <c r="AV732" s="14" t="s">
        <v>84</v>
      </c>
      <c r="AW732" s="14" t="s">
        <v>35</v>
      </c>
      <c r="AX732" s="14" t="s">
        <v>82</v>
      </c>
      <c r="AY732" s="241" t="s">
        <v>125</v>
      </c>
    </row>
    <row r="733" s="2" customFormat="1" ht="16.5" customHeight="1">
      <c r="A733" s="39"/>
      <c r="B733" s="40"/>
      <c r="C733" s="201" t="s">
        <v>807</v>
      </c>
      <c r="D733" s="201" t="s">
        <v>127</v>
      </c>
      <c r="E733" s="202" t="s">
        <v>808</v>
      </c>
      <c r="F733" s="203" t="s">
        <v>809</v>
      </c>
      <c r="G733" s="204" t="s">
        <v>773</v>
      </c>
      <c r="H733" s="205">
        <v>1</v>
      </c>
      <c r="I733" s="206"/>
      <c r="J733" s="207">
        <f>ROUND(I733*H733,2)</f>
        <v>0</v>
      </c>
      <c r="K733" s="203" t="s">
        <v>131</v>
      </c>
      <c r="L733" s="45"/>
      <c r="M733" s="208" t="s">
        <v>19</v>
      </c>
      <c r="N733" s="209" t="s">
        <v>45</v>
      </c>
      <c r="O733" s="85"/>
      <c r="P733" s="210">
        <f>O733*H733</f>
        <v>0</v>
      </c>
      <c r="Q733" s="210">
        <v>0</v>
      </c>
      <c r="R733" s="210">
        <f>Q733*H733</f>
        <v>0</v>
      </c>
      <c r="S733" s="210">
        <v>0</v>
      </c>
      <c r="T733" s="211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12" t="s">
        <v>774</v>
      </c>
      <c r="AT733" s="212" t="s">
        <v>127</v>
      </c>
      <c r="AU733" s="212" t="s">
        <v>84</v>
      </c>
      <c r="AY733" s="18" t="s">
        <v>125</v>
      </c>
      <c r="BE733" s="213">
        <f>IF(N733="základní",J733,0)</f>
        <v>0</v>
      </c>
      <c r="BF733" s="213">
        <f>IF(N733="snížená",J733,0)</f>
        <v>0</v>
      </c>
      <c r="BG733" s="213">
        <f>IF(N733="zákl. přenesená",J733,0)</f>
        <v>0</v>
      </c>
      <c r="BH733" s="213">
        <f>IF(N733="sníž. přenesená",J733,0)</f>
        <v>0</v>
      </c>
      <c r="BI733" s="213">
        <f>IF(N733="nulová",J733,0)</f>
        <v>0</v>
      </c>
      <c r="BJ733" s="18" t="s">
        <v>82</v>
      </c>
      <c r="BK733" s="213">
        <f>ROUND(I733*H733,2)</f>
        <v>0</v>
      </c>
      <c r="BL733" s="18" t="s">
        <v>774</v>
      </c>
      <c r="BM733" s="212" t="s">
        <v>810</v>
      </c>
    </row>
    <row r="734" s="2" customFormat="1">
      <c r="A734" s="39"/>
      <c r="B734" s="40"/>
      <c r="C734" s="41"/>
      <c r="D734" s="214" t="s">
        <v>134</v>
      </c>
      <c r="E734" s="41"/>
      <c r="F734" s="215" t="s">
        <v>809</v>
      </c>
      <c r="G734" s="41"/>
      <c r="H734" s="41"/>
      <c r="I734" s="216"/>
      <c r="J734" s="41"/>
      <c r="K734" s="41"/>
      <c r="L734" s="45"/>
      <c r="M734" s="217"/>
      <c r="N734" s="218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134</v>
      </c>
      <c r="AU734" s="18" t="s">
        <v>84</v>
      </c>
    </row>
    <row r="735" s="2" customFormat="1">
      <c r="A735" s="39"/>
      <c r="B735" s="40"/>
      <c r="C735" s="41"/>
      <c r="D735" s="219" t="s">
        <v>136</v>
      </c>
      <c r="E735" s="41"/>
      <c r="F735" s="220" t="s">
        <v>811</v>
      </c>
      <c r="G735" s="41"/>
      <c r="H735" s="41"/>
      <c r="I735" s="216"/>
      <c r="J735" s="41"/>
      <c r="K735" s="41"/>
      <c r="L735" s="45"/>
      <c r="M735" s="217"/>
      <c r="N735" s="218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136</v>
      </c>
      <c r="AU735" s="18" t="s">
        <v>84</v>
      </c>
    </row>
    <row r="736" s="13" customFormat="1">
      <c r="A736" s="13"/>
      <c r="B736" s="221"/>
      <c r="C736" s="222"/>
      <c r="D736" s="214" t="s">
        <v>138</v>
      </c>
      <c r="E736" s="223" t="s">
        <v>19</v>
      </c>
      <c r="F736" s="224" t="s">
        <v>812</v>
      </c>
      <c r="G736" s="222"/>
      <c r="H736" s="223" t="s">
        <v>19</v>
      </c>
      <c r="I736" s="225"/>
      <c r="J736" s="222"/>
      <c r="K736" s="222"/>
      <c r="L736" s="226"/>
      <c r="M736" s="227"/>
      <c r="N736" s="228"/>
      <c r="O736" s="228"/>
      <c r="P736" s="228"/>
      <c r="Q736" s="228"/>
      <c r="R736" s="228"/>
      <c r="S736" s="228"/>
      <c r="T736" s="229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0" t="s">
        <v>138</v>
      </c>
      <c r="AU736" s="230" t="s">
        <v>84</v>
      </c>
      <c r="AV736" s="13" t="s">
        <v>82</v>
      </c>
      <c r="AW736" s="13" t="s">
        <v>35</v>
      </c>
      <c r="AX736" s="13" t="s">
        <v>74</v>
      </c>
      <c r="AY736" s="230" t="s">
        <v>125</v>
      </c>
    </row>
    <row r="737" s="14" customFormat="1">
      <c r="A737" s="14"/>
      <c r="B737" s="231"/>
      <c r="C737" s="232"/>
      <c r="D737" s="214" t="s">
        <v>138</v>
      </c>
      <c r="E737" s="233" t="s">
        <v>19</v>
      </c>
      <c r="F737" s="234" t="s">
        <v>82</v>
      </c>
      <c r="G737" s="232"/>
      <c r="H737" s="235">
        <v>1</v>
      </c>
      <c r="I737" s="236"/>
      <c r="J737" s="232"/>
      <c r="K737" s="232"/>
      <c r="L737" s="237"/>
      <c r="M737" s="238"/>
      <c r="N737" s="239"/>
      <c r="O737" s="239"/>
      <c r="P737" s="239"/>
      <c r="Q737" s="239"/>
      <c r="R737" s="239"/>
      <c r="S737" s="239"/>
      <c r="T737" s="240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1" t="s">
        <v>138</v>
      </c>
      <c r="AU737" s="241" t="s">
        <v>84</v>
      </c>
      <c r="AV737" s="14" t="s">
        <v>84</v>
      </c>
      <c r="AW737" s="14" t="s">
        <v>35</v>
      </c>
      <c r="AX737" s="14" t="s">
        <v>82</v>
      </c>
      <c r="AY737" s="241" t="s">
        <v>125</v>
      </c>
    </row>
    <row r="738" s="12" customFormat="1" ht="22.8" customHeight="1">
      <c r="A738" s="12"/>
      <c r="B738" s="185"/>
      <c r="C738" s="186"/>
      <c r="D738" s="187" t="s">
        <v>73</v>
      </c>
      <c r="E738" s="199" t="s">
        <v>813</v>
      </c>
      <c r="F738" s="199" t="s">
        <v>814</v>
      </c>
      <c r="G738" s="186"/>
      <c r="H738" s="186"/>
      <c r="I738" s="189"/>
      <c r="J738" s="200">
        <f>BK738</f>
        <v>0</v>
      </c>
      <c r="K738" s="186"/>
      <c r="L738" s="191"/>
      <c r="M738" s="192"/>
      <c r="N738" s="193"/>
      <c r="O738" s="193"/>
      <c r="P738" s="194">
        <f>SUM(P739:P744)</f>
        <v>0</v>
      </c>
      <c r="Q738" s="193"/>
      <c r="R738" s="194">
        <f>SUM(R739:R744)</f>
        <v>0</v>
      </c>
      <c r="S738" s="193"/>
      <c r="T738" s="195">
        <f>SUM(T739:T744)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196" t="s">
        <v>164</v>
      </c>
      <c r="AT738" s="197" t="s">
        <v>73</v>
      </c>
      <c r="AU738" s="197" t="s">
        <v>82</v>
      </c>
      <c r="AY738" s="196" t="s">
        <v>125</v>
      </c>
      <c r="BK738" s="198">
        <f>SUM(BK739:BK744)</f>
        <v>0</v>
      </c>
    </row>
    <row r="739" s="2" customFormat="1" ht="16.5" customHeight="1">
      <c r="A739" s="39"/>
      <c r="B739" s="40"/>
      <c r="C739" s="201" t="s">
        <v>815</v>
      </c>
      <c r="D739" s="201" t="s">
        <v>127</v>
      </c>
      <c r="E739" s="202" t="s">
        <v>816</v>
      </c>
      <c r="F739" s="203" t="s">
        <v>814</v>
      </c>
      <c r="G739" s="204" t="s">
        <v>773</v>
      </c>
      <c r="H739" s="205">
        <v>1</v>
      </c>
      <c r="I739" s="206"/>
      <c r="J739" s="207">
        <f>ROUND(I739*H739,2)</f>
        <v>0</v>
      </c>
      <c r="K739" s="203" t="s">
        <v>131</v>
      </c>
      <c r="L739" s="45"/>
      <c r="M739" s="208" t="s">
        <v>19</v>
      </c>
      <c r="N739" s="209" t="s">
        <v>45</v>
      </c>
      <c r="O739" s="85"/>
      <c r="P739" s="210">
        <f>O739*H739</f>
        <v>0</v>
      </c>
      <c r="Q739" s="210">
        <v>0</v>
      </c>
      <c r="R739" s="210">
        <f>Q739*H739</f>
        <v>0</v>
      </c>
      <c r="S739" s="210">
        <v>0</v>
      </c>
      <c r="T739" s="211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12" t="s">
        <v>774</v>
      </c>
      <c r="AT739" s="212" t="s">
        <v>127</v>
      </c>
      <c r="AU739" s="212" t="s">
        <v>84</v>
      </c>
      <c r="AY739" s="18" t="s">
        <v>125</v>
      </c>
      <c r="BE739" s="213">
        <f>IF(N739="základní",J739,0)</f>
        <v>0</v>
      </c>
      <c r="BF739" s="213">
        <f>IF(N739="snížená",J739,0)</f>
        <v>0</v>
      </c>
      <c r="BG739" s="213">
        <f>IF(N739="zákl. přenesená",J739,0)</f>
        <v>0</v>
      </c>
      <c r="BH739" s="213">
        <f>IF(N739="sníž. přenesená",J739,0)</f>
        <v>0</v>
      </c>
      <c r="BI739" s="213">
        <f>IF(N739="nulová",J739,0)</f>
        <v>0</v>
      </c>
      <c r="BJ739" s="18" t="s">
        <v>82</v>
      </c>
      <c r="BK739" s="213">
        <f>ROUND(I739*H739,2)</f>
        <v>0</v>
      </c>
      <c r="BL739" s="18" t="s">
        <v>774</v>
      </c>
      <c r="BM739" s="212" t="s">
        <v>817</v>
      </c>
    </row>
    <row r="740" s="2" customFormat="1">
      <c r="A740" s="39"/>
      <c r="B740" s="40"/>
      <c r="C740" s="41"/>
      <c r="D740" s="214" t="s">
        <v>134</v>
      </c>
      <c r="E740" s="41"/>
      <c r="F740" s="215" t="s">
        <v>814</v>
      </c>
      <c r="G740" s="41"/>
      <c r="H740" s="41"/>
      <c r="I740" s="216"/>
      <c r="J740" s="41"/>
      <c r="K740" s="41"/>
      <c r="L740" s="45"/>
      <c r="M740" s="217"/>
      <c r="N740" s="218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134</v>
      </c>
      <c r="AU740" s="18" t="s">
        <v>84</v>
      </c>
    </row>
    <row r="741" s="2" customFormat="1">
      <c r="A741" s="39"/>
      <c r="B741" s="40"/>
      <c r="C741" s="41"/>
      <c r="D741" s="219" t="s">
        <v>136</v>
      </c>
      <c r="E741" s="41"/>
      <c r="F741" s="220" t="s">
        <v>818</v>
      </c>
      <c r="G741" s="41"/>
      <c r="H741" s="41"/>
      <c r="I741" s="216"/>
      <c r="J741" s="41"/>
      <c r="K741" s="41"/>
      <c r="L741" s="45"/>
      <c r="M741" s="217"/>
      <c r="N741" s="218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136</v>
      </c>
      <c r="AU741" s="18" t="s">
        <v>84</v>
      </c>
    </row>
    <row r="742" s="13" customFormat="1">
      <c r="A742" s="13"/>
      <c r="B742" s="221"/>
      <c r="C742" s="222"/>
      <c r="D742" s="214" t="s">
        <v>138</v>
      </c>
      <c r="E742" s="223" t="s">
        <v>19</v>
      </c>
      <c r="F742" s="224" t="s">
        <v>819</v>
      </c>
      <c r="G742" s="222"/>
      <c r="H742" s="223" t="s">
        <v>19</v>
      </c>
      <c r="I742" s="225"/>
      <c r="J742" s="222"/>
      <c r="K742" s="222"/>
      <c r="L742" s="226"/>
      <c r="M742" s="227"/>
      <c r="N742" s="228"/>
      <c r="O742" s="228"/>
      <c r="P742" s="228"/>
      <c r="Q742" s="228"/>
      <c r="R742" s="228"/>
      <c r="S742" s="228"/>
      <c r="T742" s="229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0" t="s">
        <v>138</v>
      </c>
      <c r="AU742" s="230" t="s">
        <v>84</v>
      </c>
      <c r="AV742" s="13" t="s">
        <v>82</v>
      </c>
      <c r="AW742" s="13" t="s">
        <v>35</v>
      </c>
      <c r="AX742" s="13" t="s">
        <v>74</v>
      </c>
      <c r="AY742" s="230" t="s">
        <v>125</v>
      </c>
    </row>
    <row r="743" s="13" customFormat="1">
      <c r="A743" s="13"/>
      <c r="B743" s="221"/>
      <c r="C743" s="222"/>
      <c r="D743" s="214" t="s">
        <v>138</v>
      </c>
      <c r="E743" s="223" t="s">
        <v>19</v>
      </c>
      <c r="F743" s="224" t="s">
        <v>814</v>
      </c>
      <c r="G743" s="222"/>
      <c r="H743" s="223" t="s">
        <v>19</v>
      </c>
      <c r="I743" s="225"/>
      <c r="J743" s="222"/>
      <c r="K743" s="222"/>
      <c r="L743" s="226"/>
      <c r="M743" s="227"/>
      <c r="N743" s="228"/>
      <c r="O743" s="228"/>
      <c r="P743" s="228"/>
      <c r="Q743" s="228"/>
      <c r="R743" s="228"/>
      <c r="S743" s="228"/>
      <c r="T743" s="229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0" t="s">
        <v>138</v>
      </c>
      <c r="AU743" s="230" t="s">
        <v>84</v>
      </c>
      <c r="AV743" s="13" t="s">
        <v>82</v>
      </c>
      <c r="AW743" s="13" t="s">
        <v>35</v>
      </c>
      <c r="AX743" s="13" t="s">
        <v>74</v>
      </c>
      <c r="AY743" s="230" t="s">
        <v>125</v>
      </c>
    </row>
    <row r="744" s="14" customFormat="1">
      <c r="A744" s="14"/>
      <c r="B744" s="231"/>
      <c r="C744" s="232"/>
      <c r="D744" s="214" t="s">
        <v>138</v>
      </c>
      <c r="E744" s="233" t="s">
        <v>19</v>
      </c>
      <c r="F744" s="234" t="s">
        <v>82</v>
      </c>
      <c r="G744" s="232"/>
      <c r="H744" s="235">
        <v>1</v>
      </c>
      <c r="I744" s="236"/>
      <c r="J744" s="232"/>
      <c r="K744" s="232"/>
      <c r="L744" s="237"/>
      <c r="M744" s="238"/>
      <c r="N744" s="239"/>
      <c r="O744" s="239"/>
      <c r="P744" s="239"/>
      <c r="Q744" s="239"/>
      <c r="R744" s="239"/>
      <c r="S744" s="239"/>
      <c r="T744" s="24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1" t="s">
        <v>138</v>
      </c>
      <c r="AU744" s="241" t="s">
        <v>84</v>
      </c>
      <c r="AV744" s="14" t="s">
        <v>84</v>
      </c>
      <c r="AW744" s="14" t="s">
        <v>35</v>
      </c>
      <c r="AX744" s="14" t="s">
        <v>82</v>
      </c>
      <c r="AY744" s="241" t="s">
        <v>125</v>
      </c>
    </row>
    <row r="745" s="12" customFormat="1" ht="22.8" customHeight="1">
      <c r="A745" s="12"/>
      <c r="B745" s="185"/>
      <c r="C745" s="186"/>
      <c r="D745" s="187" t="s">
        <v>73</v>
      </c>
      <c r="E745" s="199" t="s">
        <v>820</v>
      </c>
      <c r="F745" s="199" t="s">
        <v>821</v>
      </c>
      <c r="G745" s="186"/>
      <c r="H745" s="186"/>
      <c r="I745" s="189"/>
      <c r="J745" s="200">
        <f>BK745</f>
        <v>0</v>
      </c>
      <c r="K745" s="186"/>
      <c r="L745" s="191"/>
      <c r="M745" s="192"/>
      <c r="N745" s="193"/>
      <c r="O745" s="193"/>
      <c r="P745" s="194">
        <f>SUM(P746:P763)</f>
        <v>0</v>
      </c>
      <c r="Q745" s="193"/>
      <c r="R745" s="194">
        <f>SUM(R746:R763)</f>
        <v>0</v>
      </c>
      <c r="S745" s="193"/>
      <c r="T745" s="195">
        <f>SUM(T746:T763)</f>
        <v>0</v>
      </c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R745" s="196" t="s">
        <v>164</v>
      </c>
      <c r="AT745" s="197" t="s">
        <v>73</v>
      </c>
      <c r="AU745" s="197" t="s">
        <v>82</v>
      </c>
      <c r="AY745" s="196" t="s">
        <v>125</v>
      </c>
      <c r="BK745" s="198">
        <f>SUM(BK746:BK763)</f>
        <v>0</v>
      </c>
    </row>
    <row r="746" s="2" customFormat="1" ht="16.5" customHeight="1">
      <c r="A746" s="39"/>
      <c r="B746" s="40"/>
      <c r="C746" s="201" t="s">
        <v>287</v>
      </c>
      <c r="D746" s="201" t="s">
        <v>127</v>
      </c>
      <c r="E746" s="202" t="s">
        <v>822</v>
      </c>
      <c r="F746" s="203" t="s">
        <v>823</v>
      </c>
      <c r="G746" s="204" t="s">
        <v>824</v>
      </c>
      <c r="H746" s="205">
        <v>8</v>
      </c>
      <c r="I746" s="206"/>
      <c r="J746" s="207">
        <f>ROUND(I746*H746,2)</f>
        <v>0</v>
      </c>
      <c r="K746" s="203" t="s">
        <v>131</v>
      </c>
      <c r="L746" s="45"/>
      <c r="M746" s="208" t="s">
        <v>19</v>
      </c>
      <c r="N746" s="209" t="s">
        <v>45</v>
      </c>
      <c r="O746" s="85"/>
      <c r="P746" s="210">
        <f>O746*H746</f>
        <v>0</v>
      </c>
      <c r="Q746" s="210">
        <v>0</v>
      </c>
      <c r="R746" s="210">
        <f>Q746*H746</f>
        <v>0</v>
      </c>
      <c r="S746" s="210">
        <v>0</v>
      </c>
      <c r="T746" s="211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12" t="s">
        <v>774</v>
      </c>
      <c r="AT746" s="212" t="s">
        <v>127</v>
      </c>
      <c r="AU746" s="212" t="s">
        <v>84</v>
      </c>
      <c r="AY746" s="18" t="s">
        <v>125</v>
      </c>
      <c r="BE746" s="213">
        <f>IF(N746="základní",J746,0)</f>
        <v>0</v>
      </c>
      <c r="BF746" s="213">
        <f>IF(N746="snížená",J746,0)</f>
        <v>0</v>
      </c>
      <c r="BG746" s="213">
        <f>IF(N746="zákl. přenesená",J746,0)</f>
        <v>0</v>
      </c>
      <c r="BH746" s="213">
        <f>IF(N746="sníž. přenesená",J746,0)</f>
        <v>0</v>
      </c>
      <c r="BI746" s="213">
        <f>IF(N746="nulová",J746,0)</f>
        <v>0</v>
      </c>
      <c r="BJ746" s="18" t="s">
        <v>82</v>
      </c>
      <c r="BK746" s="213">
        <f>ROUND(I746*H746,2)</f>
        <v>0</v>
      </c>
      <c r="BL746" s="18" t="s">
        <v>774</v>
      </c>
      <c r="BM746" s="212" t="s">
        <v>825</v>
      </c>
    </row>
    <row r="747" s="2" customFormat="1">
      <c r="A747" s="39"/>
      <c r="B747" s="40"/>
      <c r="C747" s="41"/>
      <c r="D747" s="214" t="s">
        <v>134</v>
      </c>
      <c r="E747" s="41"/>
      <c r="F747" s="215" t="s">
        <v>823</v>
      </c>
      <c r="G747" s="41"/>
      <c r="H747" s="41"/>
      <c r="I747" s="216"/>
      <c r="J747" s="41"/>
      <c r="K747" s="41"/>
      <c r="L747" s="45"/>
      <c r="M747" s="217"/>
      <c r="N747" s="218"/>
      <c r="O747" s="85"/>
      <c r="P747" s="85"/>
      <c r="Q747" s="85"/>
      <c r="R747" s="85"/>
      <c r="S747" s="85"/>
      <c r="T747" s="86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134</v>
      </c>
      <c r="AU747" s="18" t="s">
        <v>84</v>
      </c>
    </row>
    <row r="748" s="2" customFormat="1">
      <c r="A748" s="39"/>
      <c r="B748" s="40"/>
      <c r="C748" s="41"/>
      <c r="D748" s="219" t="s">
        <v>136</v>
      </c>
      <c r="E748" s="41"/>
      <c r="F748" s="220" t="s">
        <v>826</v>
      </c>
      <c r="G748" s="41"/>
      <c r="H748" s="41"/>
      <c r="I748" s="216"/>
      <c r="J748" s="41"/>
      <c r="K748" s="41"/>
      <c r="L748" s="45"/>
      <c r="M748" s="217"/>
      <c r="N748" s="218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136</v>
      </c>
      <c r="AU748" s="18" t="s">
        <v>84</v>
      </c>
    </row>
    <row r="749" s="13" customFormat="1">
      <c r="A749" s="13"/>
      <c r="B749" s="221"/>
      <c r="C749" s="222"/>
      <c r="D749" s="214" t="s">
        <v>138</v>
      </c>
      <c r="E749" s="223" t="s">
        <v>19</v>
      </c>
      <c r="F749" s="224" t="s">
        <v>827</v>
      </c>
      <c r="G749" s="222"/>
      <c r="H749" s="223" t="s">
        <v>19</v>
      </c>
      <c r="I749" s="225"/>
      <c r="J749" s="222"/>
      <c r="K749" s="222"/>
      <c r="L749" s="226"/>
      <c r="M749" s="227"/>
      <c r="N749" s="228"/>
      <c r="O749" s="228"/>
      <c r="P749" s="228"/>
      <c r="Q749" s="228"/>
      <c r="R749" s="228"/>
      <c r="S749" s="228"/>
      <c r="T749" s="229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0" t="s">
        <v>138</v>
      </c>
      <c r="AU749" s="230" t="s">
        <v>84</v>
      </c>
      <c r="AV749" s="13" t="s">
        <v>82</v>
      </c>
      <c r="AW749" s="13" t="s">
        <v>35</v>
      </c>
      <c r="AX749" s="13" t="s">
        <v>74</v>
      </c>
      <c r="AY749" s="230" t="s">
        <v>125</v>
      </c>
    </row>
    <row r="750" s="13" customFormat="1">
      <c r="A750" s="13"/>
      <c r="B750" s="221"/>
      <c r="C750" s="222"/>
      <c r="D750" s="214" t="s">
        <v>138</v>
      </c>
      <c r="E750" s="223" t="s">
        <v>19</v>
      </c>
      <c r="F750" s="224" t="s">
        <v>502</v>
      </c>
      <c r="G750" s="222"/>
      <c r="H750" s="223" t="s">
        <v>19</v>
      </c>
      <c r="I750" s="225"/>
      <c r="J750" s="222"/>
      <c r="K750" s="222"/>
      <c r="L750" s="226"/>
      <c r="M750" s="227"/>
      <c r="N750" s="228"/>
      <c r="O750" s="228"/>
      <c r="P750" s="228"/>
      <c r="Q750" s="228"/>
      <c r="R750" s="228"/>
      <c r="S750" s="228"/>
      <c r="T750" s="229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0" t="s">
        <v>138</v>
      </c>
      <c r="AU750" s="230" t="s">
        <v>84</v>
      </c>
      <c r="AV750" s="13" t="s">
        <v>82</v>
      </c>
      <c r="AW750" s="13" t="s">
        <v>35</v>
      </c>
      <c r="AX750" s="13" t="s">
        <v>74</v>
      </c>
      <c r="AY750" s="230" t="s">
        <v>125</v>
      </c>
    </row>
    <row r="751" s="14" customFormat="1">
      <c r="A751" s="14"/>
      <c r="B751" s="231"/>
      <c r="C751" s="232"/>
      <c r="D751" s="214" t="s">
        <v>138</v>
      </c>
      <c r="E751" s="233" t="s">
        <v>19</v>
      </c>
      <c r="F751" s="234" t="s">
        <v>84</v>
      </c>
      <c r="G751" s="232"/>
      <c r="H751" s="235">
        <v>2</v>
      </c>
      <c r="I751" s="236"/>
      <c r="J751" s="232"/>
      <c r="K751" s="232"/>
      <c r="L751" s="237"/>
      <c r="M751" s="238"/>
      <c r="N751" s="239"/>
      <c r="O751" s="239"/>
      <c r="P751" s="239"/>
      <c r="Q751" s="239"/>
      <c r="R751" s="239"/>
      <c r="S751" s="239"/>
      <c r="T751" s="240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1" t="s">
        <v>138</v>
      </c>
      <c r="AU751" s="241" t="s">
        <v>84</v>
      </c>
      <c r="AV751" s="14" t="s">
        <v>84</v>
      </c>
      <c r="AW751" s="14" t="s">
        <v>35</v>
      </c>
      <c r="AX751" s="14" t="s">
        <v>74</v>
      </c>
      <c r="AY751" s="241" t="s">
        <v>125</v>
      </c>
    </row>
    <row r="752" s="13" customFormat="1">
      <c r="A752" s="13"/>
      <c r="B752" s="221"/>
      <c r="C752" s="222"/>
      <c r="D752" s="214" t="s">
        <v>138</v>
      </c>
      <c r="E752" s="223" t="s">
        <v>19</v>
      </c>
      <c r="F752" s="224" t="s">
        <v>245</v>
      </c>
      <c r="G752" s="222"/>
      <c r="H752" s="223" t="s">
        <v>19</v>
      </c>
      <c r="I752" s="225"/>
      <c r="J752" s="222"/>
      <c r="K752" s="222"/>
      <c r="L752" s="226"/>
      <c r="M752" s="227"/>
      <c r="N752" s="228"/>
      <c r="O752" s="228"/>
      <c r="P752" s="228"/>
      <c r="Q752" s="228"/>
      <c r="R752" s="228"/>
      <c r="S752" s="228"/>
      <c r="T752" s="229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0" t="s">
        <v>138</v>
      </c>
      <c r="AU752" s="230" t="s">
        <v>84</v>
      </c>
      <c r="AV752" s="13" t="s">
        <v>82</v>
      </c>
      <c r="AW752" s="13" t="s">
        <v>35</v>
      </c>
      <c r="AX752" s="13" t="s">
        <v>74</v>
      </c>
      <c r="AY752" s="230" t="s">
        <v>125</v>
      </c>
    </row>
    <row r="753" s="14" customFormat="1">
      <c r="A753" s="14"/>
      <c r="B753" s="231"/>
      <c r="C753" s="232"/>
      <c r="D753" s="214" t="s">
        <v>138</v>
      </c>
      <c r="E753" s="233" t="s">
        <v>19</v>
      </c>
      <c r="F753" s="234" t="s">
        <v>84</v>
      </c>
      <c r="G753" s="232"/>
      <c r="H753" s="235">
        <v>2</v>
      </c>
      <c r="I753" s="236"/>
      <c r="J753" s="232"/>
      <c r="K753" s="232"/>
      <c r="L753" s="237"/>
      <c r="M753" s="238"/>
      <c r="N753" s="239"/>
      <c r="O753" s="239"/>
      <c r="P753" s="239"/>
      <c r="Q753" s="239"/>
      <c r="R753" s="239"/>
      <c r="S753" s="239"/>
      <c r="T753" s="24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1" t="s">
        <v>138</v>
      </c>
      <c r="AU753" s="241" t="s">
        <v>84</v>
      </c>
      <c r="AV753" s="14" t="s">
        <v>84</v>
      </c>
      <c r="AW753" s="14" t="s">
        <v>35</v>
      </c>
      <c r="AX753" s="14" t="s">
        <v>74</v>
      </c>
      <c r="AY753" s="241" t="s">
        <v>125</v>
      </c>
    </row>
    <row r="754" s="13" customFormat="1">
      <c r="A754" s="13"/>
      <c r="B754" s="221"/>
      <c r="C754" s="222"/>
      <c r="D754" s="214" t="s">
        <v>138</v>
      </c>
      <c r="E754" s="223" t="s">
        <v>19</v>
      </c>
      <c r="F754" s="224" t="s">
        <v>264</v>
      </c>
      <c r="G754" s="222"/>
      <c r="H754" s="223" t="s">
        <v>19</v>
      </c>
      <c r="I754" s="225"/>
      <c r="J754" s="222"/>
      <c r="K754" s="222"/>
      <c r="L754" s="226"/>
      <c r="M754" s="227"/>
      <c r="N754" s="228"/>
      <c r="O754" s="228"/>
      <c r="P754" s="228"/>
      <c r="Q754" s="228"/>
      <c r="R754" s="228"/>
      <c r="S754" s="228"/>
      <c r="T754" s="229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0" t="s">
        <v>138</v>
      </c>
      <c r="AU754" s="230" t="s">
        <v>84</v>
      </c>
      <c r="AV754" s="13" t="s">
        <v>82</v>
      </c>
      <c r="AW754" s="13" t="s">
        <v>35</v>
      </c>
      <c r="AX754" s="13" t="s">
        <v>74</v>
      </c>
      <c r="AY754" s="230" t="s">
        <v>125</v>
      </c>
    </row>
    <row r="755" s="14" customFormat="1">
      <c r="A755" s="14"/>
      <c r="B755" s="231"/>
      <c r="C755" s="232"/>
      <c r="D755" s="214" t="s">
        <v>138</v>
      </c>
      <c r="E755" s="233" t="s">
        <v>19</v>
      </c>
      <c r="F755" s="234" t="s">
        <v>84</v>
      </c>
      <c r="G755" s="232"/>
      <c r="H755" s="235">
        <v>2</v>
      </c>
      <c r="I755" s="236"/>
      <c r="J755" s="232"/>
      <c r="K755" s="232"/>
      <c r="L755" s="237"/>
      <c r="M755" s="238"/>
      <c r="N755" s="239"/>
      <c r="O755" s="239"/>
      <c r="P755" s="239"/>
      <c r="Q755" s="239"/>
      <c r="R755" s="239"/>
      <c r="S755" s="239"/>
      <c r="T755" s="24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1" t="s">
        <v>138</v>
      </c>
      <c r="AU755" s="241" t="s">
        <v>84</v>
      </c>
      <c r="AV755" s="14" t="s">
        <v>84</v>
      </c>
      <c r="AW755" s="14" t="s">
        <v>35</v>
      </c>
      <c r="AX755" s="14" t="s">
        <v>74</v>
      </c>
      <c r="AY755" s="241" t="s">
        <v>125</v>
      </c>
    </row>
    <row r="756" s="13" customFormat="1">
      <c r="A756" s="13"/>
      <c r="B756" s="221"/>
      <c r="C756" s="222"/>
      <c r="D756" s="214" t="s">
        <v>138</v>
      </c>
      <c r="E756" s="223" t="s">
        <v>19</v>
      </c>
      <c r="F756" s="224" t="s">
        <v>249</v>
      </c>
      <c r="G756" s="222"/>
      <c r="H756" s="223" t="s">
        <v>19</v>
      </c>
      <c r="I756" s="225"/>
      <c r="J756" s="222"/>
      <c r="K756" s="222"/>
      <c r="L756" s="226"/>
      <c r="M756" s="227"/>
      <c r="N756" s="228"/>
      <c r="O756" s="228"/>
      <c r="P756" s="228"/>
      <c r="Q756" s="228"/>
      <c r="R756" s="228"/>
      <c r="S756" s="228"/>
      <c r="T756" s="229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0" t="s">
        <v>138</v>
      </c>
      <c r="AU756" s="230" t="s">
        <v>84</v>
      </c>
      <c r="AV756" s="13" t="s">
        <v>82</v>
      </c>
      <c r="AW756" s="13" t="s">
        <v>35</v>
      </c>
      <c r="AX756" s="13" t="s">
        <v>74</v>
      </c>
      <c r="AY756" s="230" t="s">
        <v>125</v>
      </c>
    </row>
    <row r="757" s="14" customFormat="1">
      <c r="A757" s="14"/>
      <c r="B757" s="231"/>
      <c r="C757" s="232"/>
      <c r="D757" s="214" t="s">
        <v>138</v>
      </c>
      <c r="E757" s="233" t="s">
        <v>19</v>
      </c>
      <c r="F757" s="234" t="s">
        <v>84</v>
      </c>
      <c r="G757" s="232"/>
      <c r="H757" s="235">
        <v>2</v>
      </c>
      <c r="I757" s="236"/>
      <c r="J757" s="232"/>
      <c r="K757" s="232"/>
      <c r="L757" s="237"/>
      <c r="M757" s="238"/>
      <c r="N757" s="239"/>
      <c r="O757" s="239"/>
      <c r="P757" s="239"/>
      <c r="Q757" s="239"/>
      <c r="R757" s="239"/>
      <c r="S757" s="239"/>
      <c r="T757" s="24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1" t="s">
        <v>138</v>
      </c>
      <c r="AU757" s="241" t="s">
        <v>84</v>
      </c>
      <c r="AV757" s="14" t="s">
        <v>84</v>
      </c>
      <c r="AW757" s="14" t="s">
        <v>35</v>
      </c>
      <c r="AX757" s="14" t="s">
        <v>74</v>
      </c>
      <c r="AY757" s="241" t="s">
        <v>125</v>
      </c>
    </row>
    <row r="758" s="15" customFormat="1">
      <c r="A758" s="15"/>
      <c r="B758" s="242"/>
      <c r="C758" s="243"/>
      <c r="D758" s="214" t="s">
        <v>138</v>
      </c>
      <c r="E758" s="244" t="s">
        <v>19</v>
      </c>
      <c r="F758" s="245" t="s">
        <v>253</v>
      </c>
      <c r="G758" s="243"/>
      <c r="H758" s="246">
        <v>8</v>
      </c>
      <c r="I758" s="247"/>
      <c r="J758" s="243"/>
      <c r="K758" s="243"/>
      <c r="L758" s="248"/>
      <c r="M758" s="249"/>
      <c r="N758" s="250"/>
      <c r="O758" s="250"/>
      <c r="P758" s="250"/>
      <c r="Q758" s="250"/>
      <c r="R758" s="250"/>
      <c r="S758" s="250"/>
      <c r="T758" s="251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52" t="s">
        <v>138</v>
      </c>
      <c r="AU758" s="252" t="s">
        <v>84</v>
      </c>
      <c r="AV758" s="15" t="s">
        <v>132</v>
      </c>
      <c r="AW758" s="15" t="s">
        <v>35</v>
      </c>
      <c r="AX758" s="15" t="s">
        <v>82</v>
      </c>
      <c r="AY758" s="252" t="s">
        <v>125</v>
      </c>
    </row>
    <row r="759" s="2" customFormat="1" ht="16.5" customHeight="1">
      <c r="A759" s="39"/>
      <c r="B759" s="40"/>
      <c r="C759" s="201" t="s">
        <v>828</v>
      </c>
      <c r="D759" s="201" t="s">
        <v>127</v>
      </c>
      <c r="E759" s="202" t="s">
        <v>829</v>
      </c>
      <c r="F759" s="203" t="s">
        <v>830</v>
      </c>
      <c r="G759" s="204" t="s">
        <v>824</v>
      </c>
      <c r="H759" s="205">
        <v>1</v>
      </c>
      <c r="I759" s="206"/>
      <c r="J759" s="207">
        <f>ROUND(I759*H759,2)</f>
        <v>0</v>
      </c>
      <c r="K759" s="203" t="s">
        <v>131</v>
      </c>
      <c r="L759" s="45"/>
      <c r="M759" s="208" t="s">
        <v>19</v>
      </c>
      <c r="N759" s="209" t="s">
        <v>45</v>
      </c>
      <c r="O759" s="85"/>
      <c r="P759" s="210">
        <f>O759*H759</f>
        <v>0</v>
      </c>
      <c r="Q759" s="210">
        <v>0</v>
      </c>
      <c r="R759" s="210">
        <f>Q759*H759</f>
        <v>0</v>
      </c>
      <c r="S759" s="210">
        <v>0</v>
      </c>
      <c r="T759" s="211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2" t="s">
        <v>774</v>
      </c>
      <c r="AT759" s="212" t="s">
        <v>127</v>
      </c>
      <c r="AU759" s="212" t="s">
        <v>84</v>
      </c>
      <c r="AY759" s="18" t="s">
        <v>125</v>
      </c>
      <c r="BE759" s="213">
        <f>IF(N759="základní",J759,0)</f>
        <v>0</v>
      </c>
      <c r="BF759" s="213">
        <f>IF(N759="snížená",J759,0)</f>
        <v>0</v>
      </c>
      <c r="BG759" s="213">
        <f>IF(N759="zákl. přenesená",J759,0)</f>
        <v>0</v>
      </c>
      <c r="BH759" s="213">
        <f>IF(N759="sníž. přenesená",J759,0)</f>
        <v>0</v>
      </c>
      <c r="BI759" s="213">
        <f>IF(N759="nulová",J759,0)</f>
        <v>0</v>
      </c>
      <c r="BJ759" s="18" t="s">
        <v>82</v>
      </c>
      <c r="BK759" s="213">
        <f>ROUND(I759*H759,2)</f>
        <v>0</v>
      </c>
      <c r="BL759" s="18" t="s">
        <v>774</v>
      </c>
      <c r="BM759" s="212" t="s">
        <v>831</v>
      </c>
    </row>
    <row r="760" s="2" customFormat="1">
      <c r="A760" s="39"/>
      <c r="B760" s="40"/>
      <c r="C760" s="41"/>
      <c r="D760" s="214" t="s">
        <v>134</v>
      </c>
      <c r="E760" s="41"/>
      <c r="F760" s="215" t="s">
        <v>830</v>
      </c>
      <c r="G760" s="41"/>
      <c r="H760" s="41"/>
      <c r="I760" s="216"/>
      <c r="J760" s="41"/>
      <c r="K760" s="41"/>
      <c r="L760" s="45"/>
      <c r="M760" s="217"/>
      <c r="N760" s="218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134</v>
      </c>
      <c r="AU760" s="18" t="s">
        <v>84</v>
      </c>
    </row>
    <row r="761" s="2" customFormat="1">
      <c r="A761" s="39"/>
      <c r="B761" s="40"/>
      <c r="C761" s="41"/>
      <c r="D761" s="219" t="s">
        <v>136</v>
      </c>
      <c r="E761" s="41"/>
      <c r="F761" s="220" t="s">
        <v>832</v>
      </c>
      <c r="G761" s="41"/>
      <c r="H761" s="41"/>
      <c r="I761" s="216"/>
      <c r="J761" s="41"/>
      <c r="K761" s="41"/>
      <c r="L761" s="45"/>
      <c r="M761" s="217"/>
      <c r="N761" s="218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136</v>
      </c>
      <c r="AU761" s="18" t="s">
        <v>84</v>
      </c>
    </row>
    <row r="762" s="13" customFormat="1">
      <c r="A762" s="13"/>
      <c r="B762" s="221"/>
      <c r="C762" s="222"/>
      <c r="D762" s="214" t="s">
        <v>138</v>
      </c>
      <c r="E762" s="223" t="s">
        <v>19</v>
      </c>
      <c r="F762" s="224" t="s">
        <v>833</v>
      </c>
      <c r="G762" s="222"/>
      <c r="H762" s="223" t="s">
        <v>19</v>
      </c>
      <c r="I762" s="225"/>
      <c r="J762" s="222"/>
      <c r="K762" s="222"/>
      <c r="L762" s="226"/>
      <c r="M762" s="227"/>
      <c r="N762" s="228"/>
      <c r="O762" s="228"/>
      <c r="P762" s="228"/>
      <c r="Q762" s="228"/>
      <c r="R762" s="228"/>
      <c r="S762" s="228"/>
      <c r="T762" s="229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0" t="s">
        <v>138</v>
      </c>
      <c r="AU762" s="230" t="s">
        <v>84</v>
      </c>
      <c r="AV762" s="13" t="s">
        <v>82</v>
      </c>
      <c r="AW762" s="13" t="s">
        <v>35</v>
      </c>
      <c r="AX762" s="13" t="s">
        <v>74</v>
      </c>
      <c r="AY762" s="230" t="s">
        <v>125</v>
      </c>
    </row>
    <row r="763" s="14" customFormat="1">
      <c r="A763" s="14"/>
      <c r="B763" s="231"/>
      <c r="C763" s="232"/>
      <c r="D763" s="214" t="s">
        <v>138</v>
      </c>
      <c r="E763" s="233" t="s">
        <v>19</v>
      </c>
      <c r="F763" s="234" t="s">
        <v>82</v>
      </c>
      <c r="G763" s="232"/>
      <c r="H763" s="235">
        <v>1</v>
      </c>
      <c r="I763" s="236"/>
      <c r="J763" s="232"/>
      <c r="K763" s="232"/>
      <c r="L763" s="237"/>
      <c r="M763" s="238"/>
      <c r="N763" s="239"/>
      <c r="O763" s="239"/>
      <c r="P763" s="239"/>
      <c r="Q763" s="239"/>
      <c r="R763" s="239"/>
      <c r="S763" s="239"/>
      <c r="T763" s="24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1" t="s">
        <v>138</v>
      </c>
      <c r="AU763" s="241" t="s">
        <v>84</v>
      </c>
      <c r="AV763" s="14" t="s">
        <v>84</v>
      </c>
      <c r="AW763" s="14" t="s">
        <v>35</v>
      </c>
      <c r="AX763" s="14" t="s">
        <v>82</v>
      </c>
      <c r="AY763" s="241" t="s">
        <v>125</v>
      </c>
    </row>
    <row r="764" s="12" customFormat="1" ht="22.8" customHeight="1">
      <c r="A764" s="12"/>
      <c r="B764" s="185"/>
      <c r="C764" s="186"/>
      <c r="D764" s="187" t="s">
        <v>73</v>
      </c>
      <c r="E764" s="199" t="s">
        <v>834</v>
      </c>
      <c r="F764" s="199" t="s">
        <v>835</v>
      </c>
      <c r="G764" s="186"/>
      <c r="H764" s="186"/>
      <c r="I764" s="189"/>
      <c r="J764" s="200">
        <f>BK764</f>
        <v>0</v>
      </c>
      <c r="K764" s="186"/>
      <c r="L764" s="191"/>
      <c r="M764" s="192"/>
      <c r="N764" s="193"/>
      <c r="O764" s="193"/>
      <c r="P764" s="194">
        <f>SUM(P765:P777)</f>
        <v>0</v>
      </c>
      <c r="Q764" s="193"/>
      <c r="R764" s="194">
        <f>SUM(R765:R777)</f>
        <v>0</v>
      </c>
      <c r="S764" s="193"/>
      <c r="T764" s="195">
        <f>SUM(T765:T777)</f>
        <v>0</v>
      </c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R764" s="196" t="s">
        <v>164</v>
      </c>
      <c r="AT764" s="197" t="s">
        <v>73</v>
      </c>
      <c r="AU764" s="197" t="s">
        <v>82</v>
      </c>
      <c r="AY764" s="196" t="s">
        <v>125</v>
      </c>
      <c r="BK764" s="198">
        <f>SUM(BK765:BK777)</f>
        <v>0</v>
      </c>
    </row>
    <row r="765" s="2" customFormat="1" ht="16.5" customHeight="1">
      <c r="A765" s="39"/>
      <c r="B765" s="40"/>
      <c r="C765" s="201" t="s">
        <v>836</v>
      </c>
      <c r="D765" s="201" t="s">
        <v>127</v>
      </c>
      <c r="E765" s="202" t="s">
        <v>837</v>
      </c>
      <c r="F765" s="203" t="s">
        <v>838</v>
      </c>
      <c r="G765" s="204" t="s">
        <v>773</v>
      </c>
      <c r="H765" s="205">
        <v>1</v>
      </c>
      <c r="I765" s="206"/>
      <c r="J765" s="207">
        <f>ROUND(I765*H765,2)</f>
        <v>0</v>
      </c>
      <c r="K765" s="203" t="s">
        <v>131</v>
      </c>
      <c r="L765" s="45"/>
      <c r="M765" s="208" t="s">
        <v>19</v>
      </c>
      <c r="N765" s="209" t="s">
        <v>45</v>
      </c>
      <c r="O765" s="85"/>
      <c r="P765" s="210">
        <f>O765*H765</f>
        <v>0</v>
      </c>
      <c r="Q765" s="210">
        <v>0</v>
      </c>
      <c r="R765" s="210">
        <f>Q765*H765</f>
        <v>0</v>
      </c>
      <c r="S765" s="210">
        <v>0</v>
      </c>
      <c r="T765" s="211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12" t="s">
        <v>774</v>
      </c>
      <c r="AT765" s="212" t="s">
        <v>127</v>
      </c>
      <c r="AU765" s="212" t="s">
        <v>84</v>
      </c>
      <c r="AY765" s="18" t="s">
        <v>125</v>
      </c>
      <c r="BE765" s="213">
        <f>IF(N765="základní",J765,0)</f>
        <v>0</v>
      </c>
      <c r="BF765" s="213">
        <f>IF(N765="snížená",J765,0)</f>
        <v>0</v>
      </c>
      <c r="BG765" s="213">
        <f>IF(N765="zákl. přenesená",J765,0)</f>
        <v>0</v>
      </c>
      <c r="BH765" s="213">
        <f>IF(N765="sníž. přenesená",J765,0)</f>
        <v>0</v>
      </c>
      <c r="BI765" s="213">
        <f>IF(N765="nulová",J765,0)</f>
        <v>0</v>
      </c>
      <c r="BJ765" s="18" t="s">
        <v>82</v>
      </c>
      <c r="BK765" s="213">
        <f>ROUND(I765*H765,2)</f>
        <v>0</v>
      </c>
      <c r="BL765" s="18" t="s">
        <v>774</v>
      </c>
      <c r="BM765" s="212" t="s">
        <v>839</v>
      </c>
    </row>
    <row r="766" s="2" customFormat="1">
      <c r="A766" s="39"/>
      <c r="B766" s="40"/>
      <c r="C766" s="41"/>
      <c r="D766" s="214" t="s">
        <v>134</v>
      </c>
      <c r="E766" s="41"/>
      <c r="F766" s="215" t="s">
        <v>838</v>
      </c>
      <c r="G766" s="41"/>
      <c r="H766" s="41"/>
      <c r="I766" s="216"/>
      <c r="J766" s="41"/>
      <c r="K766" s="41"/>
      <c r="L766" s="45"/>
      <c r="M766" s="217"/>
      <c r="N766" s="218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134</v>
      </c>
      <c r="AU766" s="18" t="s">
        <v>84</v>
      </c>
    </row>
    <row r="767" s="2" customFormat="1">
      <c r="A767" s="39"/>
      <c r="B767" s="40"/>
      <c r="C767" s="41"/>
      <c r="D767" s="219" t="s">
        <v>136</v>
      </c>
      <c r="E767" s="41"/>
      <c r="F767" s="220" t="s">
        <v>840</v>
      </c>
      <c r="G767" s="41"/>
      <c r="H767" s="41"/>
      <c r="I767" s="216"/>
      <c r="J767" s="41"/>
      <c r="K767" s="41"/>
      <c r="L767" s="45"/>
      <c r="M767" s="217"/>
      <c r="N767" s="218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136</v>
      </c>
      <c r="AU767" s="18" t="s">
        <v>84</v>
      </c>
    </row>
    <row r="768" s="13" customFormat="1">
      <c r="A768" s="13"/>
      <c r="B768" s="221"/>
      <c r="C768" s="222"/>
      <c r="D768" s="214" t="s">
        <v>138</v>
      </c>
      <c r="E768" s="223" t="s">
        <v>19</v>
      </c>
      <c r="F768" s="224" t="s">
        <v>838</v>
      </c>
      <c r="G768" s="222"/>
      <c r="H768" s="223" t="s">
        <v>19</v>
      </c>
      <c r="I768" s="225"/>
      <c r="J768" s="222"/>
      <c r="K768" s="222"/>
      <c r="L768" s="226"/>
      <c r="M768" s="227"/>
      <c r="N768" s="228"/>
      <c r="O768" s="228"/>
      <c r="P768" s="228"/>
      <c r="Q768" s="228"/>
      <c r="R768" s="228"/>
      <c r="S768" s="228"/>
      <c r="T768" s="229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0" t="s">
        <v>138</v>
      </c>
      <c r="AU768" s="230" t="s">
        <v>84</v>
      </c>
      <c r="AV768" s="13" t="s">
        <v>82</v>
      </c>
      <c r="AW768" s="13" t="s">
        <v>35</v>
      </c>
      <c r="AX768" s="13" t="s">
        <v>74</v>
      </c>
      <c r="AY768" s="230" t="s">
        <v>125</v>
      </c>
    </row>
    <row r="769" s="13" customFormat="1">
      <c r="A769" s="13"/>
      <c r="B769" s="221"/>
      <c r="C769" s="222"/>
      <c r="D769" s="214" t="s">
        <v>138</v>
      </c>
      <c r="E769" s="223" t="s">
        <v>19</v>
      </c>
      <c r="F769" s="224" t="s">
        <v>841</v>
      </c>
      <c r="G769" s="222"/>
      <c r="H769" s="223" t="s">
        <v>19</v>
      </c>
      <c r="I769" s="225"/>
      <c r="J769" s="222"/>
      <c r="K769" s="222"/>
      <c r="L769" s="226"/>
      <c r="M769" s="227"/>
      <c r="N769" s="228"/>
      <c r="O769" s="228"/>
      <c r="P769" s="228"/>
      <c r="Q769" s="228"/>
      <c r="R769" s="228"/>
      <c r="S769" s="228"/>
      <c r="T769" s="229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0" t="s">
        <v>138</v>
      </c>
      <c r="AU769" s="230" t="s">
        <v>84</v>
      </c>
      <c r="AV769" s="13" t="s">
        <v>82</v>
      </c>
      <c r="AW769" s="13" t="s">
        <v>35</v>
      </c>
      <c r="AX769" s="13" t="s">
        <v>74</v>
      </c>
      <c r="AY769" s="230" t="s">
        <v>125</v>
      </c>
    </row>
    <row r="770" s="13" customFormat="1">
      <c r="A770" s="13"/>
      <c r="B770" s="221"/>
      <c r="C770" s="222"/>
      <c r="D770" s="214" t="s">
        <v>138</v>
      </c>
      <c r="E770" s="223" t="s">
        <v>19</v>
      </c>
      <c r="F770" s="224" t="s">
        <v>842</v>
      </c>
      <c r="G770" s="222"/>
      <c r="H770" s="223" t="s">
        <v>19</v>
      </c>
      <c r="I770" s="225"/>
      <c r="J770" s="222"/>
      <c r="K770" s="222"/>
      <c r="L770" s="226"/>
      <c r="M770" s="227"/>
      <c r="N770" s="228"/>
      <c r="O770" s="228"/>
      <c r="P770" s="228"/>
      <c r="Q770" s="228"/>
      <c r="R770" s="228"/>
      <c r="S770" s="228"/>
      <c r="T770" s="229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0" t="s">
        <v>138</v>
      </c>
      <c r="AU770" s="230" t="s">
        <v>84</v>
      </c>
      <c r="AV770" s="13" t="s">
        <v>82</v>
      </c>
      <c r="AW770" s="13" t="s">
        <v>35</v>
      </c>
      <c r="AX770" s="13" t="s">
        <v>74</v>
      </c>
      <c r="AY770" s="230" t="s">
        <v>125</v>
      </c>
    </row>
    <row r="771" s="13" customFormat="1">
      <c r="A771" s="13"/>
      <c r="B771" s="221"/>
      <c r="C771" s="222"/>
      <c r="D771" s="214" t="s">
        <v>138</v>
      </c>
      <c r="E771" s="223" t="s">
        <v>19</v>
      </c>
      <c r="F771" s="224" t="s">
        <v>843</v>
      </c>
      <c r="G771" s="222"/>
      <c r="H771" s="223" t="s">
        <v>19</v>
      </c>
      <c r="I771" s="225"/>
      <c r="J771" s="222"/>
      <c r="K771" s="222"/>
      <c r="L771" s="226"/>
      <c r="M771" s="227"/>
      <c r="N771" s="228"/>
      <c r="O771" s="228"/>
      <c r="P771" s="228"/>
      <c r="Q771" s="228"/>
      <c r="R771" s="228"/>
      <c r="S771" s="228"/>
      <c r="T771" s="229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0" t="s">
        <v>138</v>
      </c>
      <c r="AU771" s="230" t="s">
        <v>84</v>
      </c>
      <c r="AV771" s="13" t="s">
        <v>82</v>
      </c>
      <c r="AW771" s="13" t="s">
        <v>35</v>
      </c>
      <c r="AX771" s="13" t="s">
        <v>74</v>
      </c>
      <c r="AY771" s="230" t="s">
        <v>125</v>
      </c>
    </row>
    <row r="772" s="14" customFormat="1">
      <c r="A772" s="14"/>
      <c r="B772" s="231"/>
      <c r="C772" s="232"/>
      <c r="D772" s="214" t="s">
        <v>138</v>
      </c>
      <c r="E772" s="233" t="s">
        <v>19</v>
      </c>
      <c r="F772" s="234" t="s">
        <v>82</v>
      </c>
      <c r="G772" s="232"/>
      <c r="H772" s="235">
        <v>1</v>
      </c>
      <c r="I772" s="236"/>
      <c r="J772" s="232"/>
      <c r="K772" s="232"/>
      <c r="L772" s="237"/>
      <c r="M772" s="238"/>
      <c r="N772" s="239"/>
      <c r="O772" s="239"/>
      <c r="P772" s="239"/>
      <c r="Q772" s="239"/>
      <c r="R772" s="239"/>
      <c r="S772" s="239"/>
      <c r="T772" s="24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1" t="s">
        <v>138</v>
      </c>
      <c r="AU772" s="241" t="s">
        <v>84</v>
      </c>
      <c r="AV772" s="14" t="s">
        <v>84</v>
      </c>
      <c r="AW772" s="14" t="s">
        <v>35</v>
      </c>
      <c r="AX772" s="14" t="s">
        <v>82</v>
      </c>
      <c r="AY772" s="241" t="s">
        <v>125</v>
      </c>
    </row>
    <row r="773" s="2" customFormat="1" ht="16.5" customHeight="1">
      <c r="A773" s="39"/>
      <c r="B773" s="40"/>
      <c r="C773" s="201" t="s">
        <v>844</v>
      </c>
      <c r="D773" s="201" t="s">
        <v>127</v>
      </c>
      <c r="E773" s="202" t="s">
        <v>845</v>
      </c>
      <c r="F773" s="203" t="s">
        <v>846</v>
      </c>
      <c r="G773" s="204" t="s">
        <v>130</v>
      </c>
      <c r="H773" s="205">
        <v>1300</v>
      </c>
      <c r="I773" s="206"/>
      <c r="J773" s="207">
        <f>ROUND(I773*H773,2)</f>
        <v>0</v>
      </c>
      <c r="K773" s="203" t="s">
        <v>131</v>
      </c>
      <c r="L773" s="45"/>
      <c r="M773" s="208" t="s">
        <v>19</v>
      </c>
      <c r="N773" s="209" t="s">
        <v>45</v>
      </c>
      <c r="O773" s="85"/>
      <c r="P773" s="210">
        <f>O773*H773</f>
        <v>0</v>
      </c>
      <c r="Q773" s="210">
        <v>0</v>
      </c>
      <c r="R773" s="210">
        <f>Q773*H773</f>
        <v>0</v>
      </c>
      <c r="S773" s="210">
        <v>0</v>
      </c>
      <c r="T773" s="211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12" t="s">
        <v>774</v>
      </c>
      <c r="AT773" s="212" t="s">
        <v>127</v>
      </c>
      <c r="AU773" s="212" t="s">
        <v>84</v>
      </c>
      <c r="AY773" s="18" t="s">
        <v>125</v>
      </c>
      <c r="BE773" s="213">
        <f>IF(N773="základní",J773,0)</f>
        <v>0</v>
      </c>
      <c r="BF773" s="213">
        <f>IF(N773="snížená",J773,0)</f>
        <v>0</v>
      </c>
      <c r="BG773" s="213">
        <f>IF(N773="zákl. přenesená",J773,0)</f>
        <v>0</v>
      </c>
      <c r="BH773" s="213">
        <f>IF(N773="sníž. přenesená",J773,0)</f>
        <v>0</v>
      </c>
      <c r="BI773" s="213">
        <f>IF(N773="nulová",J773,0)</f>
        <v>0</v>
      </c>
      <c r="BJ773" s="18" t="s">
        <v>82</v>
      </c>
      <c r="BK773" s="213">
        <f>ROUND(I773*H773,2)</f>
        <v>0</v>
      </c>
      <c r="BL773" s="18" t="s">
        <v>774</v>
      </c>
      <c r="BM773" s="212" t="s">
        <v>847</v>
      </c>
    </row>
    <row r="774" s="2" customFormat="1">
      <c r="A774" s="39"/>
      <c r="B774" s="40"/>
      <c r="C774" s="41"/>
      <c r="D774" s="214" t="s">
        <v>134</v>
      </c>
      <c r="E774" s="41"/>
      <c r="F774" s="215" t="s">
        <v>846</v>
      </c>
      <c r="G774" s="41"/>
      <c r="H774" s="41"/>
      <c r="I774" s="216"/>
      <c r="J774" s="41"/>
      <c r="K774" s="41"/>
      <c r="L774" s="45"/>
      <c r="M774" s="217"/>
      <c r="N774" s="218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134</v>
      </c>
      <c r="AU774" s="18" t="s">
        <v>84</v>
      </c>
    </row>
    <row r="775" s="2" customFormat="1">
      <c r="A775" s="39"/>
      <c r="B775" s="40"/>
      <c r="C775" s="41"/>
      <c r="D775" s="219" t="s">
        <v>136</v>
      </c>
      <c r="E775" s="41"/>
      <c r="F775" s="220" t="s">
        <v>848</v>
      </c>
      <c r="G775" s="41"/>
      <c r="H775" s="41"/>
      <c r="I775" s="216"/>
      <c r="J775" s="41"/>
      <c r="K775" s="41"/>
      <c r="L775" s="45"/>
      <c r="M775" s="217"/>
      <c r="N775" s="218"/>
      <c r="O775" s="85"/>
      <c r="P775" s="85"/>
      <c r="Q775" s="85"/>
      <c r="R775" s="85"/>
      <c r="S775" s="85"/>
      <c r="T775" s="86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136</v>
      </c>
      <c r="AU775" s="18" t="s">
        <v>84</v>
      </c>
    </row>
    <row r="776" s="13" customFormat="1">
      <c r="A776" s="13"/>
      <c r="B776" s="221"/>
      <c r="C776" s="222"/>
      <c r="D776" s="214" t="s">
        <v>138</v>
      </c>
      <c r="E776" s="223" t="s">
        <v>19</v>
      </c>
      <c r="F776" s="224" t="s">
        <v>849</v>
      </c>
      <c r="G776" s="222"/>
      <c r="H776" s="223" t="s">
        <v>19</v>
      </c>
      <c r="I776" s="225"/>
      <c r="J776" s="222"/>
      <c r="K776" s="222"/>
      <c r="L776" s="226"/>
      <c r="M776" s="227"/>
      <c r="N776" s="228"/>
      <c r="O776" s="228"/>
      <c r="P776" s="228"/>
      <c r="Q776" s="228"/>
      <c r="R776" s="228"/>
      <c r="S776" s="228"/>
      <c r="T776" s="229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0" t="s">
        <v>138</v>
      </c>
      <c r="AU776" s="230" t="s">
        <v>84</v>
      </c>
      <c r="AV776" s="13" t="s">
        <v>82</v>
      </c>
      <c r="AW776" s="13" t="s">
        <v>35</v>
      </c>
      <c r="AX776" s="13" t="s">
        <v>74</v>
      </c>
      <c r="AY776" s="230" t="s">
        <v>125</v>
      </c>
    </row>
    <row r="777" s="14" customFormat="1">
      <c r="A777" s="14"/>
      <c r="B777" s="231"/>
      <c r="C777" s="232"/>
      <c r="D777" s="214" t="s">
        <v>138</v>
      </c>
      <c r="E777" s="233" t="s">
        <v>19</v>
      </c>
      <c r="F777" s="234" t="s">
        <v>850</v>
      </c>
      <c r="G777" s="232"/>
      <c r="H777" s="235">
        <v>1300</v>
      </c>
      <c r="I777" s="236"/>
      <c r="J777" s="232"/>
      <c r="K777" s="232"/>
      <c r="L777" s="237"/>
      <c r="M777" s="264"/>
      <c r="N777" s="265"/>
      <c r="O777" s="265"/>
      <c r="P777" s="265"/>
      <c r="Q777" s="265"/>
      <c r="R777" s="265"/>
      <c r="S777" s="265"/>
      <c r="T777" s="26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1" t="s">
        <v>138</v>
      </c>
      <c r="AU777" s="241" t="s">
        <v>84</v>
      </c>
      <c r="AV777" s="14" t="s">
        <v>84</v>
      </c>
      <c r="AW777" s="14" t="s">
        <v>35</v>
      </c>
      <c r="AX777" s="14" t="s">
        <v>82</v>
      </c>
      <c r="AY777" s="241" t="s">
        <v>125</v>
      </c>
    </row>
    <row r="778" s="2" customFormat="1" ht="6.96" customHeight="1">
      <c r="A778" s="39"/>
      <c r="B778" s="60"/>
      <c r="C778" s="61"/>
      <c r="D778" s="61"/>
      <c r="E778" s="61"/>
      <c r="F778" s="61"/>
      <c r="G778" s="61"/>
      <c r="H778" s="61"/>
      <c r="I778" s="61"/>
      <c r="J778" s="61"/>
      <c r="K778" s="61"/>
      <c r="L778" s="45"/>
      <c r="M778" s="39"/>
      <c r="O778" s="39"/>
      <c r="P778" s="39"/>
      <c r="Q778" s="39"/>
      <c r="R778" s="39"/>
      <c r="S778" s="39"/>
      <c r="T778" s="39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</row>
  </sheetData>
  <sheetProtection sheet="1" autoFilter="0" formatColumns="0" formatRows="0" objects="1" scenarios="1" spinCount="100000" saltValue="C3jiNNB7uoUebtdhMQEk+aETIB+SiZ2Tnutt4YgO4ZtCodN1nHo9BaqxFkpmfP8No11AkWCe7RCEH5dmne0ETA==" hashValue="1NumOJa+4mzQUZNRhfry1tHjtT9dgQMLGhgCwA2VyjC/S4+/7p7usbPy2sI3u/DHR2hLhEIbrmtZLtCzguA5KQ==" algorithmName="SHA-512" password="CC35"/>
  <autoFilter ref="C95:K777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2_01/111151132"/>
    <hyperlink ref="F107" r:id="rId2" display="https://podminky.urs.cz/item/CS_URS_2022_01/111151133"/>
    <hyperlink ref="F113" r:id="rId3" display="https://podminky.urs.cz/item/CS_URS_2022_01/111251102"/>
    <hyperlink ref="F118" r:id="rId4" display="https://podminky.urs.cz/item/CS_URS_2022_01/112151012"/>
    <hyperlink ref="F124" r:id="rId5" display="https://podminky.urs.cz/item/CS_URS_2022_01/112151014"/>
    <hyperlink ref="F130" r:id="rId6" display="https://podminky.urs.cz/item/CS_URS_2022_01/112155115"/>
    <hyperlink ref="F135" r:id="rId7" display="https://podminky.urs.cz/item/CS_URS_2022_01/112155121"/>
    <hyperlink ref="F140" r:id="rId8" display="https://podminky.urs.cz/item/CS_URS_2022_01/112155311"/>
    <hyperlink ref="F145" r:id="rId9" display="https://podminky.urs.cz/item/CS_URS_2022_01/112201112"/>
    <hyperlink ref="F150" r:id="rId10" display="https://podminky.urs.cz/item/CS_URS_2022_01/112201114"/>
    <hyperlink ref="F155" r:id="rId11" display="https://podminky.urs.cz/item/CS_URS_2022_01/112211111"/>
    <hyperlink ref="F160" r:id="rId12" display="https://podminky.urs.cz/item/CS_URS_2022_01/112211112"/>
    <hyperlink ref="F165" r:id="rId13" display="https://podminky.urs.cz/item/CS_URS_2022_01/114203102"/>
    <hyperlink ref="F171" r:id="rId14" display="https://podminky.urs.cz/item/CS_URS_2022_01/115101201"/>
    <hyperlink ref="F176" r:id="rId15" display="https://podminky.urs.cz/item/CS_URS_2022_01/115101301"/>
    <hyperlink ref="F181" r:id="rId16" display="https://podminky.urs.cz/item/CS_URS_2022_01/121151116"/>
    <hyperlink ref="F194" r:id="rId17" display="https://podminky.urs.cz/item/CS_URS_2022_01/121151117"/>
    <hyperlink ref="F209" r:id="rId18" display="https://podminky.urs.cz/item/CS_URS_2022_01/122151106"/>
    <hyperlink ref="F236" r:id="rId19" display="https://podminky.urs.cz/item/CS_URS_2022_01/132151101"/>
    <hyperlink ref="F242" r:id="rId20" display="https://podminky.urs.cz/item/CS_URS_2022_01/162201411"/>
    <hyperlink ref="F247" r:id="rId21" display="https://podminky.urs.cz/item/CS_URS_2022_01/162201412"/>
    <hyperlink ref="F252" r:id="rId22" display="https://podminky.urs.cz/item/CS_URS_2022_01/162201421"/>
    <hyperlink ref="F257" r:id="rId23" display="https://podminky.urs.cz/item/CS_URS_2022_01/162201422"/>
    <hyperlink ref="F262" r:id="rId24" display="https://podminky.urs.cz/item/CS_URS_2022_01/162301951"/>
    <hyperlink ref="F268" r:id="rId25" display="https://podminky.urs.cz/item/CS_URS_2022_01/162301952"/>
    <hyperlink ref="F274" r:id="rId26" display="https://podminky.urs.cz/item/CS_URS_2022_01/162301971"/>
    <hyperlink ref="F280" r:id="rId27" display="https://podminky.urs.cz/item/CS_URS_2022_01/162301972"/>
    <hyperlink ref="F286" r:id="rId28" display="https://podminky.urs.cz/item/CS_URS_2022_01/162351103"/>
    <hyperlink ref="F307" r:id="rId29" display="https://podminky.urs.cz/item/CS_URS_2022_01/162751117"/>
    <hyperlink ref="F320" r:id="rId30" display="https://podminky.urs.cz/item/CS_URS_2022_01/162751119"/>
    <hyperlink ref="F326" r:id="rId31" display="https://podminky.urs.cz/item/CS_URS_2022_01/167151111"/>
    <hyperlink ref="F341" r:id="rId32" display="https://podminky.urs.cz/item/CS_URS_2022_01/171103101"/>
    <hyperlink ref="F362" r:id="rId33" display="https://podminky.urs.cz/item/CS_URS_2022_01/171151103"/>
    <hyperlink ref="F368" r:id="rId34" display="https://podminky.urs.cz/item/CS_URS_2022_01/171201201"/>
    <hyperlink ref="F377" r:id="rId35" display="https://podminky.urs.cz/item/CS_URS_2022_01/171201221"/>
    <hyperlink ref="F385" r:id="rId36" display="https://podminky.urs.cz/item/CS_URS_2022_01/174101101"/>
    <hyperlink ref="F396" r:id="rId37" display="https://podminky.urs.cz/item/CS_URS_2022_01/181351003"/>
    <hyperlink ref="F409" r:id="rId38" display="https://podminky.urs.cz/item/CS_URS_2022_01/181351113"/>
    <hyperlink ref="F415" r:id="rId39" display="https://podminky.urs.cz/item/CS_URS_2022_01/181951112"/>
    <hyperlink ref="F432" r:id="rId40" display="https://podminky.urs.cz/item/CS_URS_2022_01/182151111"/>
    <hyperlink ref="F445" r:id="rId41" display="https://podminky.urs.cz/item/CS_URS_2022_01/182201101"/>
    <hyperlink ref="F458" r:id="rId42" display="https://podminky.urs.cz/item/CS_URS_2022_01/182351123"/>
    <hyperlink ref="F473" r:id="rId43" display="https://podminky.urs.cz/item/CS_URS_2022_01/184818112"/>
    <hyperlink ref="F477" r:id="rId44" display="https://podminky.urs.cz/item/CS_URS_2022_01/184818231"/>
    <hyperlink ref="F481" r:id="rId45" display="https://podminky.urs.cz/item/CS_URS_2022_01/184818232"/>
    <hyperlink ref="F486" r:id="rId46" display="https://podminky.urs.cz/item/CS_URS_2022_01/321311116"/>
    <hyperlink ref="F499" r:id="rId47" display="https://podminky.urs.cz/item/CS_URS_2022_01/321321116"/>
    <hyperlink ref="F505" r:id="rId48" display="https://podminky.urs.cz/item/CS_URS_2022_01/321351010"/>
    <hyperlink ref="F520" r:id="rId49" display="https://podminky.urs.cz/item/CS_URS_2022_01/321352010"/>
    <hyperlink ref="F535" r:id="rId50" display="https://podminky.urs.cz/item/CS_URS_2022_01/321368211"/>
    <hyperlink ref="F542" r:id="rId51" display="https://podminky.urs.cz/item/CS_URS_2022_01/457542112"/>
    <hyperlink ref="F548" r:id="rId52" display="https://podminky.urs.cz/item/CS_URS_2022_01/463211153"/>
    <hyperlink ref="F557" r:id="rId53" display="https://podminky.urs.cz/item/CS_URS_2022_01/467952011"/>
    <hyperlink ref="F564" r:id="rId54" display="https://podminky.urs.cz/item/CS_URS_2022_01/564831011"/>
    <hyperlink ref="F570" r:id="rId55" display="https://podminky.urs.cz/item/CS_URS_2022_01/564851111"/>
    <hyperlink ref="F586" r:id="rId56" display="https://podminky.urs.cz/item/CS_URS_2022_01/895641111"/>
    <hyperlink ref="F595" r:id="rId57" display="https://podminky.urs.cz/item/CS_URS_2022_01/919521110"/>
    <hyperlink ref="F603" r:id="rId58" display="https://podminky.urs.cz/item/CS_URS_2022_01/919535558"/>
    <hyperlink ref="F609" r:id="rId59" display="https://podminky.urs.cz/item/CS_URS_2022_01/919726121"/>
    <hyperlink ref="F615" r:id="rId60" display="https://podminky.urs.cz/item/CS_URS_2022_01/919726122"/>
    <hyperlink ref="F625" r:id="rId61" display="https://podminky.urs.cz/item/CS_URS_2022_01/997002511"/>
    <hyperlink ref="F628" r:id="rId62" display="https://podminky.urs.cz/item/CS_URS_2022_01/997002519"/>
    <hyperlink ref="F632" r:id="rId63" display="https://podminky.urs.cz/item/CS_URS_2022_01/997002611"/>
    <hyperlink ref="F636" r:id="rId64" display="https://podminky.urs.cz/item/CS_URS_2022_01/998332011"/>
    <hyperlink ref="F649" r:id="rId65" display="https://podminky.urs.cz/item/CS_URS_2022_01/767995115"/>
    <hyperlink ref="F689" r:id="rId66" display="https://podminky.urs.cz/item/CS_URS_2022_01/998767101"/>
    <hyperlink ref="F693" r:id="rId67" display="https://podminky.urs.cz/item/CS_URS_2022_01/789421541"/>
    <hyperlink ref="F704" r:id="rId68" display="https://podminky.urs.cz/item/CS_URS_2022_01/011114000"/>
    <hyperlink ref="F709" r:id="rId69" display="https://podminky.urs.cz/item/CS_URS_2022_01/011314000"/>
    <hyperlink ref="F714" r:id="rId70" display="https://podminky.urs.cz/item/CS_URS_2022_01/012103000"/>
    <hyperlink ref="F719" r:id="rId71" display="https://podminky.urs.cz/item/CS_URS_2022_01/012203000"/>
    <hyperlink ref="F724" r:id="rId72" display="https://podminky.urs.cz/item/CS_URS_2022_01/012303000"/>
    <hyperlink ref="F729" r:id="rId73" display="https://podminky.urs.cz/item/CS_URS_2022_01/013254000"/>
    <hyperlink ref="F735" r:id="rId74" display="https://podminky.urs.cz/item/CS_URS_2022_01/013294000"/>
    <hyperlink ref="F741" r:id="rId75" display="https://podminky.urs.cz/item/CS_URS_2022_01/030001000.1"/>
    <hyperlink ref="F748" r:id="rId76" display="https://podminky.urs.cz/item/CS_URS_2022_01/043154000"/>
    <hyperlink ref="F761" r:id="rId77" display="https://podminky.urs.cz/item/CS_URS_2022_01/043203000"/>
    <hyperlink ref="F767" r:id="rId78" display="https://podminky.urs.cz/item/CS_URS_2022_01/091504000.1"/>
    <hyperlink ref="F775" r:id="rId79" display="https://podminky.urs.cz/item/CS_URS_2022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851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852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853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854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855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856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857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858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859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860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861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81</v>
      </c>
      <c r="F18" s="278" t="s">
        <v>862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863</v>
      </c>
      <c r="F19" s="278" t="s">
        <v>864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865</v>
      </c>
      <c r="F20" s="278" t="s">
        <v>866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867</v>
      </c>
      <c r="F21" s="278" t="s">
        <v>868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869</v>
      </c>
      <c r="F22" s="278" t="s">
        <v>870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871</v>
      </c>
      <c r="F23" s="278" t="s">
        <v>872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873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874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875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876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877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878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879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880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881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111</v>
      </c>
      <c r="F36" s="278"/>
      <c r="G36" s="278" t="s">
        <v>882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883</v>
      </c>
      <c r="F37" s="278"/>
      <c r="G37" s="278" t="s">
        <v>884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55</v>
      </c>
      <c r="F38" s="278"/>
      <c r="G38" s="278" t="s">
        <v>885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56</v>
      </c>
      <c r="F39" s="278"/>
      <c r="G39" s="278" t="s">
        <v>886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112</v>
      </c>
      <c r="F40" s="278"/>
      <c r="G40" s="278" t="s">
        <v>887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113</v>
      </c>
      <c r="F41" s="278"/>
      <c r="G41" s="278" t="s">
        <v>888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889</v>
      </c>
      <c r="F42" s="278"/>
      <c r="G42" s="278" t="s">
        <v>890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891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892</v>
      </c>
      <c r="F44" s="278"/>
      <c r="G44" s="278" t="s">
        <v>893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115</v>
      </c>
      <c r="F45" s="278"/>
      <c r="G45" s="278" t="s">
        <v>894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895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896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897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898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899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900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901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902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903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904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905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906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907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908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909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910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911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912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913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914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915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916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917</v>
      </c>
      <c r="D76" s="296"/>
      <c r="E76" s="296"/>
      <c r="F76" s="296" t="s">
        <v>918</v>
      </c>
      <c r="G76" s="297"/>
      <c r="H76" s="296" t="s">
        <v>56</v>
      </c>
      <c r="I76" s="296" t="s">
        <v>59</v>
      </c>
      <c r="J76" s="296" t="s">
        <v>919</v>
      </c>
      <c r="K76" s="295"/>
    </row>
    <row r="77" s="1" customFormat="1" ht="17.25" customHeight="1">
      <c r="B77" s="293"/>
      <c r="C77" s="298" t="s">
        <v>920</v>
      </c>
      <c r="D77" s="298"/>
      <c r="E77" s="298"/>
      <c r="F77" s="299" t="s">
        <v>921</v>
      </c>
      <c r="G77" s="300"/>
      <c r="H77" s="298"/>
      <c r="I77" s="298"/>
      <c r="J77" s="298" t="s">
        <v>922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55</v>
      </c>
      <c r="D79" s="303"/>
      <c r="E79" s="303"/>
      <c r="F79" s="304" t="s">
        <v>923</v>
      </c>
      <c r="G79" s="305"/>
      <c r="H79" s="281" t="s">
        <v>924</v>
      </c>
      <c r="I79" s="281" t="s">
        <v>925</v>
      </c>
      <c r="J79" s="281">
        <v>20</v>
      </c>
      <c r="K79" s="295"/>
    </row>
    <row r="80" s="1" customFormat="1" ht="15" customHeight="1">
      <c r="B80" s="293"/>
      <c r="C80" s="281" t="s">
        <v>926</v>
      </c>
      <c r="D80" s="281"/>
      <c r="E80" s="281"/>
      <c r="F80" s="304" t="s">
        <v>923</v>
      </c>
      <c r="G80" s="305"/>
      <c r="H80" s="281" t="s">
        <v>927</v>
      </c>
      <c r="I80" s="281" t="s">
        <v>925</v>
      </c>
      <c r="J80" s="281">
        <v>120</v>
      </c>
      <c r="K80" s="295"/>
    </row>
    <row r="81" s="1" customFormat="1" ht="15" customHeight="1">
      <c r="B81" s="306"/>
      <c r="C81" s="281" t="s">
        <v>928</v>
      </c>
      <c r="D81" s="281"/>
      <c r="E81" s="281"/>
      <c r="F81" s="304" t="s">
        <v>929</v>
      </c>
      <c r="G81" s="305"/>
      <c r="H81" s="281" t="s">
        <v>930</v>
      </c>
      <c r="I81" s="281" t="s">
        <v>925</v>
      </c>
      <c r="J81" s="281">
        <v>50</v>
      </c>
      <c r="K81" s="295"/>
    </row>
    <row r="82" s="1" customFormat="1" ht="15" customHeight="1">
      <c r="B82" s="306"/>
      <c r="C82" s="281" t="s">
        <v>931</v>
      </c>
      <c r="D82" s="281"/>
      <c r="E82" s="281"/>
      <c r="F82" s="304" t="s">
        <v>923</v>
      </c>
      <c r="G82" s="305"/>
      <c r="H82" s="281" t="s">
        <v>932</v>
      </c>
      <c r="I82" s="281" t="s">
        <v>933</v>
      </c>
      <c r="J82" s="281"/>
      <c r="K82" s="295"/>
    </row>
    <row r="83" s="1" customFormat="1" ht="15" customHeight="1">
      <c r="B83" s="306"/>
      <c r="C83" s="307" t="s">
        <v>934</v>
      </c>
      <c r="D83" s="307"/>
      <c r="E83" s="307"/>
      <c r="F83" s="308" t="s">
        <v>929</v>
      </c>
      <c r="G83" s="307"/>
      <c r="H83" s="307" t="s">
        <v>935</v>
      </c>
      <c r="I83" s="307" t="s">
        <v>925</v>
      </c>
      <c r="J83" s="307">
        <v>15</v>
      </c>
      <c r="K83" s="295"/>
    </row>
    <row r="84" s="1" customFormat="1" ht="15" customHeight="1">
      <c r="B84" s="306"/>
      <c r="C84" s="307" t="s">
        <v>936</v>
      </c>
      <c r="D84" s="307"/>
      <c r="E84" s="307"/>
      <c r="F84" s="308" t="s">
        <v>929</v>
      </c>
      <c r="G84" s="307"/>
      <c r="H84" s="307" t="s">
        <v>937</v>
      </c>
      <c r="I84" s="307" t="s">
        <v>925</v>
      </c>
      <c r="J84" s="307">
        <v>15</v>
      </c>
      <c r="K84" s="295"/>
    </row>
    <row r="85" s="1" customFormat="1" ht="15" customHeight="1">
      <c r="B85" s="306"/>
      <c r="C85" s="307" t="s">
        <v>938</v>
      </c>
      <c r="D85" s="307"/>
      <c r="E85" s="307"/>
      <c r="F85" s="308" t="s">
        <v>929</v>
      </c>
      <c r="G85" s="307"/>
      <c r="H85" s="307" t="s">
        <v>939</v>
      </c>
      <c r="I85" s="307" t="s">
        <v>925</v>
      </c>
      <c r="J85" s="307">
        <v>20</v>
      </c>
      <c r="K85" s="295"/>
    </row>
    <row r="86" s="1" customFormat="1" ht="15" customHeight="1">
      <c r="B86" s="306"/>
      <c r="C86" s="307" t="s">
        <v>940</v>
      </c>
      <c r="D86" s="307"/>
      <c r="E86" s="307"/>
      <c r="F86" s="308" t="s">
        <v>929</v>
      </c>
      <c r="G86" s="307"/>
      <c r="H86" s="307" t="s">
        <v>941</v>
      </c>
      <c r="I86" s="307" t="s">
        <v>925</v>
      </c>
      <c r="J86" s="307">
        <v>20</v>
      </c>
      <c r="K86" s="295"/>
    </row>
    <row r="87" s="1" customFormat="1" ht="15" customHeight="1">
      <c r="B87" s="306"/>
      <c r="C87" s="281" t="s">
        <v>942</v>
      </c>
      <c r="D87" s="281"/>
      <c r="E87" s="281"/>
      <c r="F87" s="304" t="s">
        <v>929</v>
      </c>
      <c r="G87" s="305"/>
      <c r="H87" s="281" t="s">
        <v>943</v>
      </c>
      <c r="I87" s="281" t="s">
        <v>925</v>
      </c>
      <c r="J87" s="281">
        <v>50</v>
      </c>
      <c r="K87" s="295"/>
    </row>
    <row r="88" s="1" customFormat="1" ht="15" customHeight="1">
      <c r="B88" s="306"/>
      <c r="C88" s="281" t="s">
        <v>944</v>
      </c>
      <c r="D88" s="281"/>
      <c r="E88" s="281"/>
      <c r="F88" s="304" t="s">
        <v>929</v>
      </c>
      <c r="G88" s="305"/>
      <c r="H88" s="281" t="s">
        <v>945</v>
      </c>
      <c r="I88" s="281" t="s">
        <v>925</v>
      </c>
      <c r="J88" s="281">
        <v>20</v>
      </c>
      <c r="K88" s="295"/>
    </row>
    <row r="89" s="1" customFormat="1" ht="15" customHeight="1">
      <c r="B89" s="306"/>
      <c r="C89" s="281" t="s">
        <v>946</v>
      </c>
      <c r="D89" s="281"/>
      <c r="E89" s="281"/>
      <c r="F89" s="304" t="s">
        <v>929</v>
      </c>
      <c r="G89" s="305"/>
      <c r="H89" s="281" t="s">
        <v>947</v>
      </c>
      <c r="I89" s="281" t="s">
        <v>925</v>
      </c>
      <c r="J89" s="281">
        <v>20</v>
      </c>
      <c r="K89" s="295"/>
    </row>
    <row r="90" s="1" customFormat="1" ht="15" customHeight="1">
      <c r="B90" s="306"/>
      <c r="C90" s="281" t="s">
        <v>948</v>
      </c>
      <c r="D90" s="281"/>
      <c r="E90" s="281"/>
      <c r="F90" s="304" t="s">
        <v>929</v>
      </c>
      <c r="G90" s="305"/>
      <c r="H90" s="281" t="s">
        <v>949</v>
      </c>
      <c r="I90" s="281" t="s">
        <v>925</v>
      </c>
      <c r="J90" s="281">
        <v>50</v>
      </c>
      <c r="K90" s="295"/>
    </row>
    <row r="91" s="1" customFormat="1" ht="15" customHeight="1">
      <c r="B91" s="306"/>
      <c r="C91" s="281" t="s">
        <v>950</v>
      </c>
      <c r="D91" s="281"/>
      <c r="E91" s="281"/>
      <c r="F91" s="304" t="s">
        <v>929</v>
      </c>
      <c r="G91" s="305"/>
      <c r="H91" s="281" t="s">
        <v>950</v>
      </c>
      <c r="I91" s="281" t="s">
        <v>925</v>
      </c>
      <c r="J91" s="281">
        <v>50</v>
      </c>
      <c r="K91" s="295"/>
    </row>
    <row r="92" s="1" customFormat="1" ht="15" customHeight="1">
      <c r="B92" s="306"/>
      <c r="C92" s="281" t="s">
        <v>951</v>
      </c>
      <c r="D92" s="281"/>
      <c r="E92" s="281"/>
      <c r="F92" s="304" t="s">
        <v>929</v>
      </c>
      <c r="G92" s="305"/>
      <c r="H92" s="281" t="s">
        <v>952</v>
      </c>
      <c r="I92" s="281" t="s">
        <v>925</v>
      </c>
      <c r="J92" s="281">
        <v>255</v>
      </c>
      <c r="K92" s="295"/>
    </row>
    <row r="93" s="1" customFormat="1" ht="15" customHeight="1">
      <c r="B93" s="306"/>
      <c r="C93" s="281" t="s">
        <v>953</v>
      </c>
      <c r="D93" s="281"/>
      <c r="E93" s="281"/>
      <c r="F93" s="304" t="s">
        <v>923</v>
      </c>
      <c r="G93" s="305"/>
      <c r="H93" s="281" t="s">
        <v>954</v>
      </c>
      <c r="I93" s="281" t="s">
        <v>955</v>
      </c>
      <c r="J93" s="281"/>
      <c r="K93" s="295"/>
    </row>
    <row r="94" s="1" customFormat="1" ht="15" customHeight="1">
      <c r="B94" s="306"/>
      <c r="C94" s="281" t="s">
        <v>956</v>
      </c>
      <c r="D94" s="281"/>
      <c r="E94" s="281"/>
      <c r="F94" s="304" t="s">
        <v>923</v>
      </c>
      <c r="G94" s="305"/>
      <c r="H94" s="281" t="s">
        <v>957</v>
      </c>
      <c r="I94" s="281" t="s">
        <v>958</v>
      </c>
      <c r="J94" s="281"/>
      <c r="K94" s="295"/>
    </row>
    <row r="95" s="1" customFormat="1" ht="15" customHeight="1">
      <c r="B95" s="306"/>
      <c r="C95" s="281" t="s">
        <v>959</v>
      </c>
      <c r="D95" s="281"/>
      <c r="E95" s="281"/>
      <c r="F95" s="304" t="s">
        <v>923</v>
      </c>
      <c r="G95" s="305"/>
      <c r="H95" s="281" t="s">
        <v>959</v>
      </c>
      <c r="I95" s="281" t="s">
        <v>958</v>
      </c>
      <c r="J95" s="281"/>
      <c r="K95" s="295"/>
    </row>
    <row r="96" s="1" customFormat="1" ht="15" customHeight="1">
      <c r="B96" s="306"/>
      <c r="C96" s="281" t="s">
        <v>40</v>
      </c>
      <c r="D96" s="281"/>
      <c r="E96" s="281"/>
      <c r="F96" s="304" t="s">
        <v>923</v>
      </c>
      <c r="G96" s="305"/>
      <c r="H96" s="281" t="s">
        <v>960</v>
      </c>
      <c r="I96" s="281" t="s">
        <v>958</v>
      </c>
      <c r="J96" s="281"/>
      <c r="K96" s="295"/>
    </row>
    <row r="97" s="1" customFormat="1" ht="15" customHeight="1">
      <c r="B97" s="306"/>
      <c r="C97" s="281" t="s">
        <v>50</v>
      </c>
      <c r="D97" s="281"/>
      <c r="E97" s="281"/>
      <c r="F97" s="304" t="s">
        <v>923</v>
      </c>
      <c r="G97" s="305"/>
      <c r="H97" s="281" t="s">
        <v>961</v>
      </c>
      <c r="I97" s="281" t="s">
        <v>958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962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917</v>
      </c>
      <c r="D103" s="296"/>
      <c r="E103" s="296"/>
      <c r="F103" s="296" t="s">
        <v>918</v>
      </c>
      <c r="G103" s="297"/>
      <c r="H103" s="296" t="s">
        <v>56</v>
      </c>
      <c r="I103" s="296" t="s">
        <v>59</v>
      </c>
      <c r="J103" s="296" t="s">
        <v>919</v>
      </c>
      <c r="K103" s="295"/>
    </row>
    <row r="104" s="1" customFormat="1" ht="17.25" customHeight="1">
      <c r="B104" s="293"/>
      <c r="C104" s="298" t="s">
        <v>920</v>
      </c>
      <c r="D104" s="298"/>
      <c r="E104" s="298"/>
      <c r="F104" s="299" t="s">
        <v>921</v>
      </c>
      <c r="G104" s="300"/>
      <c r="H104" s="298"/>
      <c r="I104" s="298"/>
      <c r="J104" s="298" t="s">
        <v>922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55</v>
      </c>
      <c r="D106" s="303"/>
      <c r="E106" s="303"/>
      <c r="F106" s="304" t="s">
        <v>923</v>
      </c>
      <c r="G106" s="281"/>
      <c r="H106" s="281" t="s">
        <v>963</v>
      </c>
      <c r="I106" s="281" t="s">
        <v>925</v>
      </c>
      <c r="J106" s="281">
        <v>20</v>
      </c>
      <c r="K106" s="295"/>
    </row>
    <row r="107" s="1" customFormat="1" ht="15" customHeight="1">
      <c r="B107" s="293"/>
      <c r="C107" s="281" t="s">
        <v>926</v>
      </c>
      <c r="D107" s="281"/>
      <c r="E107" s="281"/>
      <c r="F107" s="304" t="s">
        <v>923</v>
      </c>
      <c r="G107" s="281"/>
      <c r="H107" s="281" t="s">
        <v>963</v>
      </c>
      <c r="I107" s="281" t="s">
        <v>925</v>
      </c>
      <c r="J107" s="281">
        <v>120</v>
      </c>
      <c r="K107" s="295"/>
    </row>
    <row r="108" s="1" customFormat="1" ht="15" customHeight="1">
      <c r="B108" s="306"/>
      <c r="C108" s="281" t="s">
        <v>928</v>
      </c>
      <c r="D108" s="281"/>
      <c r="E108" s="281"/>
      <c r="F108" s="304" t="s">
        <v>929</v>
      </c>
      <c r="G108" s="281"/>
      <c r="H108" s="281" t="s">
        <v>963</v>
      </c>
      <c r="I108" s="281" t="s">
        <v>925</v>
      </c>
      <c r="J108" s="281">
        <v>50</v>
      </c>
      <c r="K108" s="295"/>
    </row>
    <row r="109" s="1" customFormat="1" ht="15" customHeight="1">
      <c r="B109" s="306"/>
      <c r="C109" s="281" t="s">
        <v>931</v>
      </c>
      <c r="D109" s="281"/>
      <c r="E109" s="281"/>
      <c r="F109" s="304" t="s">
        <v>923</v>
      </c>
      <c r="G109" s="281"/>
      <c r="H109" s="281" t="s">
        <v>963</v>
      </c>
      <c r="I109" s="281" t="s">
        <v>933</v>
      </c>
      <c r="J109" s="281"/>
      <c r="K109" s="295"/>
    </row>
    <row r="110" s="1" customFormat="1" ht="15" customHeight="1">
      <c r="B110" s="306"/>
      <c r="C110" s="281" t="s">
        <v>942</v>
      </c>
      <c r="D110" s="281"/>
      <c r="E110" s="281"/>
      <c r="F110" s="304" t="s">
        <v>929</v>
      </c>
      <c r="G110" s="281"/>
      <c r="H110" s="281" t="s">
        <v>963</v>
      </c>
      <c r="I110" s="281" t="s">
        <v>925</v>
      </c>
      <c r="J110" s="281">
        <v>50</v>
      </c>
      <c r="K110" s="295"/>
    </row>
    <row r="111" s="1" customFormat="1" ht="15" customHeight="1">
      <c r="B111" s="306"/>
      <c r="C111" s="281" t="s">
        <v>950</v>
      </c>
      <c r="D111" s="281"/>
      <c r="E111" s="281"/>
      <c r="F111" s="304" t="s">
        <v>929</v>
      </c>
      <c r="G111" s="281"/>
      <c r="H111" s="281" t="s">
        <v>963</v>
      </c>
      <c r="I111" s="281" t="s">
        <v>925</v>
      </c>
      <c r="J111" s="281">
        <v>50</v>
      </c>
      <c r="K111" s="295"/>
    </row>
    <row r="112" s="1" customFormat="1" ht="15" customHeight="1">
      <c r="B112" s="306"/>
      <c r="C112" s="281" t="s">
        <v>948</v>
      </c>
      <c r="D112" s="281"/>
      <c r="E112" s="281"/>
      <c r="F112" s="304" t="s">
        <v>929</v>
      </c>
      <c r="G112" s="281"/>
      <c r="H112" s="281" t="s">
        <v>963</v>
      </c>
      <c r="I112" s="281" t="s">
        <v>925</v>
      </c>
      <c r="J112" s="281">
        <v>50</v>
      </c>
      <c r="K112" s="295"/>
    </row>
    <row r="113" s="1" customFormat="1" ht="15" customHeight="1">
      <c r="B113" s="306"/>
      <c r="C113" s="281" t="s">
        <v>55</v>
      </c>
      <c r="D113" s="281"/>
      <c r="E113" s="281"/>
      <c r="F113" s="304" t="s">
        <v>923</v>
      </c>
      <c r="G113" s="281"/>
      <c r="H113" s="281" t="s">
        <v>964</v>
      </c>
      <c r="I113" s="281" t="s">
        <v>925</v>
      </c>
      <c r="J113" s="281">
        <v>20</v>
      </c>
      <c r="K113" s="295"/>
    </row>
    <row r="114" s="1" customFormat="1" ht="15" customHeight="1">
      <c r="B114" s="306"/>
      <c r="C114" s="281" t="s">
        <v>965</v>
      </c>
      <c r="D114" s="281"/>
      <c r="E114" s="281"/>
      <c r="F114" s="304" t="s">
        <v>923</v>
      </c>
      <c r="G114" s="281"/>
      <c r="H114" s="281" t="s">
        <v>966</v>
      </c>
      <c r="I114" s="281" t="s">
        <v>925</v>
      </c>
      <c r="J114" s="281">
        <v>120</v>
      </c>
      <c r="K114" s="295"/>
    </row>
    <row r="115" s="1" customFormat="1" ht="15" customHeight="1">
      <c r="B115" s="306"/>
      <c r="C115" s="281" t="s">
        <v>40</v>
      </c>
      <c r="D115" s="281"/>
      <c r="E115" s="281"/>
      <c r="F115" s="304" t="s">
        <v>923</v>
      </c>
      <c r="G115" s="281"/>
      <c r="H115" s="281" t="s">
        <v>967</v>
      </c>
      <c r="I115" s="281" t="s">
        <v>958</v>
      </c>
      <c r="J115" s="281"/>
      <c r="K115" s="295"/>
    </row>
    <row r="116" s="1" customFormat="1" ht="15" customHeight="1">
      <c r="B116" s="306"/>
      <c r="C116" s="281" t="s">
        <v>50</v>
      </c>
      <c r="D116" s="281"/>
      <c r="E116" s="281"/>
      <c r="F116" s="304" t="s">
        <v>923</v>
      </c>
      <c r="G116" s="281"/>
      <c r="H116" s="281" t="s">
        <v>968</v>
      </c>
      <c r="I116" s="281" t="s">
        <v>958</v>
      </c>
      <c r="J116" s="281"/>
      <c r="K116" s="295"/>
    </row>
    <row r="117" s="1" customFormat="1" ht="15" customHeight="1">
      <c r="B117" s="306"/>
      <c r="C117" s="281" t="s">
        <v>59</v>
      </c>
      <c r="D117" s="281"/>
      <c r="E117" s="281"/>
      <c r="F117" s="304" t="s">
        <v>923</v>
      </c>
      <c r="G117" s="281"/>
      <c r="H117" s="281" t="s">
        <v>969</v>
      </c>
      <c r="I117" s="281" t="s">
        <v>970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971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917</v>
      </c>
      <c r="D123" s="296"/>
      <c r="E123" s="296"/>
      <c r="F123" s="296" t="s">
        <v>918</v>
      </c>
      <c r="G123" s="297"/>
      <c r="H123" s="296" t="s">
        <v>56</v>
      </c>
      <c r="I123" s="296" t="s">
        <v>59</v>
      </c>
      <c r="J123" s="296" t="s">
        <v>919</v>
      </c>
      <c r="K123" s="325"/>
    </row>
    <row r="124" s="1" customFormat="1" ht="17.25" customHeight="1">
      <c r="B124" s="324"/>
      <c r="C124" s="298" t="s">
        <v>920</v>
      </c>
      <c r="D124" s="298"/>
      <c r="E124" s="298"/>
      <c r="F124" s="299" t="s">
        <v>921</v>
      </c>
      <c r="G124" s="300"/>
      <c r="H124" s="298"/>
      <c r="I124" s="298"/>
      <c r="J124" s="298" t="s">
        <v>922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926</v>
      </c>
      <c r="D126" s="303"/>
      <c r="E126" s="303"/>
      <c r="F126" s="304" t="s">
        <v>923</v>
      </c>
      <c r="G126" s="281"/>
      <c r="H126" s="281" t="s">
        <v>963</v>
      </c>
      <c r="I126" s="281" t="s">
        <v>925</v>
      </c>
      <c r="J126" s="281">
        <v>120</v>
      </c>
      <c r="K126" s="329"/>
    </row>
    <row r="127" s="1" customFormat="1" ht="15" customHeight="1">
      <c r="B127" s="326"/>
      <c r="C127" s="281" t="s">
        <v>972</v>
      </c>
      <c r="D127" s="281"/>
      <c r="E127" s="281"/>
      <c r="F127" s="304" t="s">
        <v>923</v>
      </c>
      <c r="G127" s="281"/>
      <c r="H127" s="281" t="s">
        <v>973</v>
      </c>
      <c r="I127" s="281" t="s">
        <v>925</v>
      </c>
      <c r="J127" s="281" t="s">
        <v>974</v>
      </c>
      <c r="K127" s="329"/>
    </row>
    <row r="128" s="1" customFormat="1" ht="15" customHeight="1">
      <c r="B128" s="326"/>
      <c r="C128" s="281" t="s">
        <v>871</v>
      </c>
      <c r="D128" s="281"/>
      <c r="E128" s="281"/>
      <c r="F128" s="304" t="s">
        <v>923</v>
      </c>
      <c r="G128" s="281"/>
      <c r="H128" s="281" t="s">
        <v>975</v>
      </c>
      <c r="I128" s="281" t="s">
        <v>925</v>
      </c>
      <c r="J128" s="281" t="s">
        <v>974</v>
      </c>
      <c r="K128" s="329"/>
    </row>
    <row r="129" s="1" customFormat="1" ht="15" customHeight="1">
      <c r="B129" s="326"/>
      <c r="C129" s="281" t="s">
        <v>934</v>
      </c>
      <c r="D129" s="281"/>
      <c r="E129" s="281"/>
      <c r="F129" s="304" t="s">
        <v>929</v>
      </c>
      <c r="G129" s="281"/>
      <c r="H129" s="281" t="s">
        <v>935</v>
      </c>
      <c r="I129" s="281" t="s">
        <v>925</v>
      </c>
      <c r="J129" s="281">
        <v>15</v>
      </c>
      <c r="K129" s="329"/>
    </row>
    <row r="130" s="1" customFormat="1" ht="15" customHeight="1">
      <c r="B130" s="326"/>
      <c r="C130" s="307" t="s">
        <v>936</v>
      </c>
      <c r="D130" s="307"/>
      <c r="E130" s="307"/>
      <c r="F130" s="308" t="s">
        <v>929</v>
      </c>
      <c r="G130" s="307"/>
      <c r="H130" s="307" t="s">
        <v>937</v>
      </c>
      <c r="I130" s="307" t="s">
        <v>925</v>
      </c>
      <c r="J130" s="307">
        <v>15</v>
      </c>
      <c r="K130" s="329"/>
    </row>
    <row r="131" s="1" customFormat="1" ht="15" customHeight="1">
      <c r="B131" s="326"/>
      <c r="C131" s="307" t="s">
        <v>938</v>
      </c>
      <c r="D131" s="307"/>
      <c r="E131" s="307"/>
      <c r="F131" s="308" t="s">
        <v>929</v>
      </c>
      <c r="G131" s="307"/>
      <c r="H131" s="307" t="s">
        <v>939</v>
      </c>
      <c r="I131" s="307" t="s">
        <v>925</v>
      </c>
      <c r="J131" s="307">
        <v>20</v>
      </c>
      <c r="K131" s="329"/>
    </row>
    <row r="132" s="1" customFormat="1" ht="15" customHeight="1">
      <c r="B132" s="326"/>
      <c r="C132" s="307" t="s">
        <v>940</v>
      </c>
      <c r="D132" s="307"/>
      <c r="E132" s="307"/>
      <c r="F132" s="308" t="s">
        <v>929</v>
      </c>
      <c r="G132" s="307"/>
      <c r="H132" s="307" t="s">
        <v>941</v>
      </c>
      <c r="I132" s="307" t="s">
        <v>925</v>
      </c>
      <c r="J132" s="307">
        <v>20</v>
      </c>
      <c r="K132" s="329"/>
    </row>
    <row r="133" s="1" customFormat="1" ht="15" customHeight="1">
      <c r="B133" s="326"/>
      <c r="C133" s="281" t="s">
        <v>928</v>
      </c>
      <c r="D133" s="281"/>
      <c r="E133" s="281"/>
      <c r="F133" s="304" t="s">
        <v>929</v>
      </c>
      <c r="G133" s="281"/>
      <c r="H133" s="281" t="s">
        <v>963</v>
      </c>
      <c r="I133" s="281" t="s">
        <v>925</v>
      </c>
      <c r="J133" s="281">
        <v>50</v>
      </c>
      <c r="K133" s="329"/>
    </row>
    <row r="134" s="1" customFormat="1" ht="15" customHeight="1">
      <c r="B134" s="326"/>
      <c r="C134" s="281" t="s">
        <v>942</v>
      </c>
      <c r="D134" s="281"/>
      <c r="E134" s="281"/>
      <c r="F134" s="304" t="s">
        <v>929</v>
      </c>
      <c r="G134" s="281"/>
      <c r="H134" s="281" t="s">
        <v>963</v>
      </c>
      <c r="I134" s="281" t="s">
        <v>925</v>
      </c>
      <c r="J134" s="281">
        <v>50</v>
      </c>
      <c r="K134" s="329"/>
    </row>
    <row r="135" s="1" customFormat="1" ht="15" customHeight="1">
      <c r="B135" s="326"/>
      <c r="C135" s="281" t="s">
        <v>948</v>
      </c>
      <c r="D135" s="281"/>
      <c r="E135" s="281"/>
      <c r="F135" s="304" t="s">
        <v>929</v>
      </c>
      <c r="G135" s="281"/>
      <c r="H135" s="281" t="s">
        <v>963</v>
      </c>
      <c r="I135" s="281" t="s">
        <v>925</v>
      </c>
      <c r="J135" s="281">
        <v>50</v>
      </c>
      <c r="K135" s="329"/>
    </row>
    <row r="136" s="1" customFormat="1" ht="15" customHeight="1">
      <c r="B136" s="326"/>
      <c r="C136" s="281" t="s">
        <v>950</v>
      </c>
      <c r="D136" s="281"/>
      <c r="E136" s="281"/>
      <c r="F136" s="304" t="s">
        <v>929</v>
      </c>
      <c r="G136" s="281"/>
      <c r="H136" s="281" t="s">
        <v>963</v>
      </c>
      <c r="I136" s="281" t="s">
        <v>925</v>
      </c>
      <c r="J136" s="281">
        <v>50</v>
      </c>
      <c r="K136" s="329"/>
    </row>
    <row r="137" s="1" customFormat="1" ht="15" customHeight="1">
      <c r="B137" s="326"/>
      <c r="C137" s="281" t="s">
        <v>951</v>
      </c>
      <c r="D137" s="281"/>
      <c r="E137" s="281"/>
      <c r="F137" s="304" t="s">
        <v>929</v>
      </c>
      <c r="G137" s="281"/>
      <c r="H137" s="281" t="s">
        <v>976</v>
      </c>
      <c r="I137" s="281" t="s">
        <v>925</v>
      </c>
      <c r="J137" s="281">
        <v>255</v>
      </c>
      <c r="K137" s="329"/>
    </row>
    <row r="138" s="1" customFormat="1" ht="15" customHeight="1">
      <c r="B138" s="326"/>
      <c r="C138" s="281" t="s">
        <v>953</v>
      </c>
      <c r="D138" s="281"/>
      <c r="E138" s="281"/>
      <c r="F138" s="304" t="s">
        <v>923</v>
      </c>
      <c r="G138" s="281"/>
      <c r="H138" s="281" t="s">
        <v>977</v>
      </c>
      <c r="I138" s="281" t="s">
        <v>955</v>
      </c>
      <c r="J138" s="281"/>
      <c r="K138" s="329"/>
    </row>
    <row r="139" s="1" customFormat="1" ht="15" customHeight="1">
      <c r="B139" s="326"/>
      <c r="C139" s="281" t="s">
        <v>956</v>
      </c>
      <c r="D139" s="281"/>
      <c r="E139" s="281"/>
      <c r="F139" s="304" t="s">
        <v>923</v>
      </c>
      <c r="G139" s="281"/>
      <c r="H139" s="281" t="s">
        <v>978</v>
      </c>
      <c r="I139" s="281" t="s">
        <v>958</v>
      </c>
      <c r="J139" s="281"/>
      <c r="K139" s="329"/>
    </row>
    <row r="140" s="1" customFormat="1" ht="15" customHeight="1">
      <c r="B140" s="326"/>
      <c r="C140" s="281" t="s">
        <v>959</v>
      </c>
      <c r="D140" s="281"/>
      <c r="E140" s="281"/>
      <c r="F140" s="304" t="s">
        <v>923</v>
      </c>
      <c r="G140" s="281"/>
      <c r="H140" s="281" t="s">
        <v>959</v>
      </c>
      <c r="I140" s="281" t="s">
        <v>958</v>
      </c>
      <c r="J140" s="281"/>
      <c r="K140" s="329"/>
    </row>
    <row r="141" s="1" customFormat="1" ht="15" customHeight="1">
      <c r="B141" s="326"/>
      <c r="C141" s="281" t="s">
        <v>40</v>
      </c>
      <c r="D141" s="281"/>
      <c r="E141" s="281"/>
      <c r="F141" s="304" t="s">
        <v>923</v>
      </c>
      <c r="G141" s="281"/>
      <c r="H141" s="281" t="s">
        <v>979</v>
      </c>
      <c r="I141" s="281" t="s">
        <v>958</v>
      </c>
      <c r="J141" s="281"/>
      <c r="K141" s="329"/>
    </row>
    <row r="142" s="1" customFormat="1" ht="15" customHeight="1">
      <c r="B142" s="326"/>
      <c r="C142" s="281" t="s">
        <v>980</v>
      </c>
      <c r="D142" s="281"/>
      <c r="E142" s="281"/>
      <c r="F142" s="304" t="s">
        <v>923</v>
      </c>
      <c r="G142" s="281"/>
      <c r="H142" s="281" t="s">
        <v>981</v>
      </c>
      <c r="I142" s="281" t="s">
        <v>958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982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917</v>
      </c>
      <c r="D148" s="296"/>
      <c r="E148" s="296"/>
      <c r="F148" s="296" t="s">
        <v>918</v>
      </c>
      <c r="G148" s="297"/>
      <c r="H148" s="296" t="s">
        <v>56</v>
      </c>
      <c r="I148" s="296" t="s">
        <v>59</v>
      </c>
      <c r="J148" s="296" t="s">
        <v>919</v>
      </c>
      <c r="K148" s="295"/>
    </row>
    <row r="149" s="1" customFormat="1" ht="17.25" customHeight="1">
      <c r="B149" s="293"/>
      <c r="C149" s="298" t="s">
        <v>920</v>
      </c>
      <c r="D149" s="298"/>
      <c r="E149" s="298"/>
      <c r="F149" s="299" t="s">
        <v>921</v>
      </c>
      <c r="G149" s="300"/>
      <c r="H149" s="298"/>
      <c r="I149" s="298"/>
      <c r="J149" s="298" t="s">
        <v>922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926</v>
      </c>
      <c r="D151" s="281"/>
      <c r="E151" s="281"/>
      <c r="F151" s="334" t="s">
        <v>923</v>
      </c>
      <c r="G151" s="281"/>
      <c r="H151" s="333" t="s">
        <v>963</v>
      </c>
      <c r="I151" s="333" t="s">
        <v>925</v>
      </c>
      <c r="J151" s="333">
        <v>120</v>
      </c>
      <c r="K151" s="329"/>
    </row>
    <row r="152" s="1" customFormat="1" ht="15" customHeight="1">
      <c r="B152" s="306"/>
      <c r="C152" s="333" t="s">
        <v>972</v>
      </c>
      <c r="D152" s="281"/>
      <c r="E152" s="281"/>
      <c r="F152" s="334" t="s">
        <v>923</v>
      </c>
      <c r="G152" s="281"/>
      <c r="H152" s="333" t="s">
        <v>983</v>
      </c>
      <c r="I152" s="333" t="s">
        <v>925</v>
      </c>
      <c r="J152" s="333" t="s">
        <v>974</v>
      </c>
      <c r="K152" s="329"/>
    </row>
    <row r="153" s="1" customFormat="1" ht="15" customHeight="1">
      <c r="B153" s="306"/>
      <c r="C153" s="333" t="s">
        <v>871</v>
      </c>
      <c r="D153" s="281"/>
      <c r="E153" s="281"/>
      <c r="F153" s="334" t="s">
        <v>923</v>
      </c>
      <c r="G153" s="281"/>
      <c r="H153" s="333" t="s">
        <v>984</v>
      </c>
      <c r="I153" s="333" t="s">
        <v>925</v>
      </c>
      <c r="J153" s="333" t="s">
        <v>974</v>
      </c>
      <c r="K153" s="329"/>
    </row>
    <row r="154" s="1" customFormat="1" ht="15" customHeight="1">
      <c r="B154" s="306"/>
      <c r="C154" s="333" t="s">
        <v>928</v>
      </c>
      <c r="D154" s="281"/>
      <c r="E154" s="281"/>
      <c r="F154" s="334" t="s">
        <v>929</v>
      </c>
      <c r="G154" s="281"/>
      <c r="H154" s="333" t="s">
        <v>963</v>
      </c>
      <c r="I154" s="333" t="s">
        <v>925</v>
      </c>
      <c r="J154" s="333">
        <v>50</v>
      </c>
      <c r="K154" s="329"/>
    </row>
    <row r="155" s="1" customFormat="1" ht="15" customHeight="1">
      <c r="B155" s="306"/>
      <c r="C155" s="333" t="s">
        <v>931</v>
      </c>
      <c r="D155" s="281"/>
      <c r="E155" s="281"/>
      <c r="F155" s="334" t="s">
        <v>923</v>
      </c>
      <c r="G155" s="281"/>
      <c r="H155" s="333" t="s">
        <v>963</v>
      </c>
      <c r="I155" s="333" t="s">
        <v>933</v>
      </c>
      <c r="J155" s="333"/>
      <c r="K155" s="329"/>
    </row>
    <row r="156" s="1" customFormat="1" ht="15" customHeight="1">
      <c r="B156" s="306"/>
      <c r="C156" s="333" t="s">
        <v>942</v>
      </c>
      <c r="D156" s="281"/>
      <c r="E156" s="281"/>
      <c r="F156" s="334" t="s">
        <v>929</v>
      </c>
      <c r="G156" s="281"/>
      <c r="H156" s="333" t="s">
        <v>963</v>
      </c>
      <c r="I156" s="333" t="s">
        <v>925</v>
      </c>
      <c r="J156" s="333">
        <v>50</v>
      </c>
      <c r="K156" s="329"/>
    </row>
    <row r="157" s="1" customFormat="1" ht="15" customHeight="1">
      <c r="B157" s="306"/>
      <c r="C157" s="333" t="s">
        <v>950</v>
      </c>
      <c r="D157" s="281"/>
      <c r="E157" s="281"/>
      <c r="F157" s="334" t="s">
        <v>929</v>
      </c>
      <c r="G157" s="281"/>
      <c r="H157" s="333" t="s">
        <v>963</v>
      </c>
      <c r="I157" s="333" t="s">
        <v>925</v>
      </c>
      <c r="J157" s="333">
        <v>50</v>
      </c>
      <c r="K157" s="329"/>
    </row>
    <row r="158" s="1" customFormat="1" ht="15" customHeight="1">
      <c r="B158" s="306"/>
      <c r="C158" s="333" t="s">
        <v>948</v>
      </c>
      <c r="D158" s="281"/>
      <c r="E158" s="281"/>
      <c r="F158" s="334" t="s">
        <v>929</v>
      </c>
      <c r="G158" s="281"/>
      <c r="H158" s="333" t="s">
        <v>963</v>
      </c>
      <c r="I158" s="333" t="s">
        <v>925</v>
      </c>
      <c r="J158" s="333">
        <v>50</v>
      </c>
      <c r="K158" s="329"/>
    </row>
    <row r="159" s="1" customFormat="1" ht="15" customHeight="1">
      <c r="B159" s="306"/>
      <c r="C159" s="333" t="s">
        <v>90</v>
      </c>
      <c r="D159" s="281"/>
      <c r="E159" s="281"/>
      <c r="F159" s="334" t="s">
        <v>923</v>
      </c>
      <c r="G159" s="281"/>
      <c r="H159" s="333" t="s">
        <v>985</v>
      </c>
      <c r="I159" s="333" t="s">
        <v>925</v>
      </c>
      <c r="J159" s="333" t="s">
        <v>986</v>
      </c>
      <c r="K159" s="329"/>
    </row>
    <row r="160" s="1" customFormat="1" ht="15" customHeight="1">
      <c r="B160" s="306"/>
      <c r="C160" s="333" t="s">
        <v>987</v>
      </c>
      <c r="D160" s="281"/>
      <c r="E160" s="281"/>
      <c r="F160" s="334" t="s">
        <v>923</v>
      </c>
      <c r="G160" s="281"/>
      <c r="H160" s="333" t="s">
        <v>988</v>
      </c>
      <c r="I160" s="333" t="s">
        <v>958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989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917</v>
      </c>
      <c r="D166" s="296"/>
      <c r="E166" s="296"/>
      <c r="F166" s="296" t="s">
        <v>918</v>
      </c>
      <c r="G166" s="338"/>
      <c r="H166" s="339" t="s">
        <v>56</v>
      </c>
      <c r="I166" s="339" t="s">
        <v>59</v>
      </c>
      <c r="J166" s="296" t="s">
        <v>919</v>
      </c>
      <c r="K166" s="273"/>
    </row>
    <row r="167" s="1" customFormat="1" ht="17.25" customHeight="1">
      <c r="B167" s="274"/>
      <c r="C167" s="298" t="s">
        <v>920</v>
      </c>
      <c r="D167" s="298"/>
      <c r="E167" s="298"/>
      <c r="F167" s="299" t="s">
        <v>921</v>
      </c>
      <c r="G167" s="340"/>
      <c r="H167" s="341"/>
      <c r="I167" s="341"/>
      <c r="J167" s="298" t="s">
        <v>922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926</v>
      </c>
      <c r="D169" s="281"/>
      <c r="E169" s="281"/>
      <c r="F169" s="304" t="s">
        <v>923</v>
      </c>
      <c r="G169" s="281"/>
      <c r="H169" s="281" t="s">
        <v>963</v>
      </c>
      <c r="I169" s="281" t="s">
        <v>925</v>
      </c>
      <c r="J169" s="281">
        <v>120</v>
      </c>
      <c r="K169" s="329"/>
    </row>
    <row r="170" s="1" customFormat="1" ht="15" customHeight="1">
      <c r="B170" s="306"/>
      <c r="C170" s="281" t="s">
        <v>972</v>
      </c>
      <c r="D170" s="281"/>
      <c r="E170" s="281"/>
      <c r="F170" s="304" t="s">
        <v>923</v>
      </c>
      <c r="G170" s="281"/>
      <c r="H170" s="281" t="s">
        <v>973</v>
      </c>
      <c r="I170" s="281" t="s">
        <v>925</v>
      </c>
      <c r="J170" s="281" t="s">
        <v>974</v>
      </c>
      <c r="K170" s="329"/>
    </row>
    <row r="171" s="1" customFormat="1" ht="15" customHeight="1">
      <c r="B171" s="306"/>
      <c r="C171" s="281" t="s">
        <v>871</v>
      </c>
      <c r="D171" s="281"/>
      <c r="E171" s="281"/>
      <c r="F171" s="304" t="s">
        <v>923</v>
      </c>
      <c r="G171" s="281"/>
      <c r="H171" s="281" t="s">
        <v>990</v>
      </c>
      <c r="I171" s="281" t="s">
        <v>925</v>
      </c>
      <c r="J171" s="281" t="s">
        <v>974</v>
      </c>
      <c r="K171" s="329"/>
    </row>
    <row r="172" s="1" customFormat="1" ht="15" customHeight="1">
      <c r="B172" s="306"/>
      <c r="C172" s="281" t="s">
        <v>928</v>
      </c>
      <c r="D172" s="281"/>
      <c r="E172" s="281"/>
      <c r="F172" s="304" t="s">
        <v>929</v>
      </c>
      <c r="G172" s="281"/>
      <c r="H172" s="281" t="s">
        <v>990</v>
      </c>
      <c r="I172" s="281" t="s">
        <v>925</v>
      </c>
      <c r="J172" s="281">
        <v>50</v>
      </c>
      <c r="K172" s="329"/>
    </row>
    <row r="173" s="1" customFormat="1" ht="15" customHeight="1">
      <c r="B173" s="306"/>
      <c r="C173" s="281" t="s">
        <v>931</v>
      </c>
      <c r="D173" s="281"/>
      <c r="E173" s="281"/>
      <c r="F173" s="304" t="s">
        <v>923</v>
      </c>
      <c r="G173" s="281"/>
      <c r="H173" s="281" t="s">
        <v>990</v>
      </c>
      <c r="I173" s="281" t="s">
        <v>933</v>
      </c>
      <c r="J173" s="281"/>
      <c r="K173" s="329"/>
    </row>
    <row r="174" s="1" customFormat="1" ht="15" customHeight="1">
      <c r="B174" s="306"/>
      <c r="C174" s="281" t="s">
        <v>942</v>
      </c>
      <c r="D174" s="281"/>
      <c r="E174" s="281"/>
      <c r="F174" s="304" t="s">
        <v>929</v>
      </c>
      <c r="G174" s="281"/>
      <c r="H174" s="281" t="s">
        <v>990</v>
      </c>
      <c r="I174" s="281" t="s">
        <v>925</v>
      </c>
      <c r="J174" s="281">
        <v>50</v>
      </c>
      <c r="K174" s="329"/>
    </row>
    <row r="175" s="1" customFormat="1" ht="15" customHeight="1">
      <c r="B175" s="306"/>
      <c r="C175" s="281" t="s">
        <v>950</v>
      </c>
      <c r="D175" s="281"/>
      <c r="E175" s="281"/>
      <c r="F175" s="304" t="s">
        <v>929</v>
      </c>
      <c r="G175" s="281"/>
      <c r="H175" s="281" t="s">
        <v>990</v>
      </c>
      <c r="I175" s="281" t="s">
        <v>925</v>
      </c>
      <c r="J175" s="281">
        <v>50</v>
      </c>
      <c r="K175" s="329"/>
    </row>
    <row r="176" s="1" customFormat="1" ht="15" customHeight="1">
      <c r="B176" s="306"/>
      <c r="C176" s="281" t="s">
        <v>948</v>
      </c>
      <c r="D176" s="281"/>
      <c r="E176" s="281"/>
      <c r="F176" s="304" t="s">
        <v>929</v>
      </c>
      <c r="G176" s="281"/>
      <c r="H176" s="281" t="s">
        <v>990</v>
      </c>
      <c r="I176" s="281" t="s">
        <v>925</v>
      </c>
      <c r="J176" s="281">
        <v>50</v>
      </c>
      <c r="K176" s="329"/>
    </row>
    <row r="177" s="1" customFormat="1" ht="15" customHeight="1">
      <c r="B177" s="306"/>
      <c r="C177" s="281" t="s">
        <v>111</v>
      </c>
      <c r="D177" s="281"/>
      <c r="E177" s="281"/>
      <c r="F177" s="304" t="s">
        <v>923</v>
      </c>
      <c r="G177" s="281"/>
      <c r="H177" s="281" t="s">
        <v>991</v>
      </c>
      <c r="I177" s="281" t="s">
        <v>992</v>
      </c>
      <c r="J177" s="281"/>
      <c r="K177" s="329"/>
    </row>
    <row r="178" s="1" customFormat="1" ht="15" customHeight="1">
      <c r="B178" s="306"/>
      <c r="C178" s="281" t="s">
        <v>59</v>
      </c>
      <c r="D178" s="281"/>
      <c r="E178" s="281"/>
      <c r="F178" s="304" t="s">
        <v>923</v>
      </c>
      <c r="G178" s="281"/>
      <c r="H178" s="281" t="s">
        <v>993</v>
      </c>
      <c r="I178" s="281" t="s">
        <v>994</v>
      </c>
      <c r="J178" s="281">
        <v>1</v>
      </c>
      <c r="K178" s="329"/>
    </row>
    <row r="179" s="1" customFormat="1" ht="15" customHeight="1">
      <c r="B179" s="306"/>
      <c r="C179" s="281" t="s">
        <v>55</v>
      </c>
      <c r="D179" s="281"/>
      <c r="E179" s="281"/>
      <c r="F179" s="304" t="s">
        <v>923</v>
      </c>
      <c r="G179" s="281"/>
      <c r="H179" s="281" t="s">
        <v>995</v>
      </c>
      <c r="I179" s="281" t="s">
        <v>925</v>
      </c>
      <c r="J179" s="281">
        <v>20</v>
      </c>
      <c r="K179" s="329"/>
    </row>
    <row r="180" s="1" customFormat="1" ht="15" customHeight="1">
      <c r="B180" s="306"/>
      <c r="C180" s="281" t="s">
        <v>56</v>
      </c>
      <c r="D180" s="281"/>
      <c r="E180" s="281"/>
      <c r="F180" s="304" t="s">
        <v>923</v>
      </c>
      <c r="G180" s="281"/>
      <c r="H180" s="281" t="s">
        <v>996</v>
      </c>
      <c r="I180" s="281" t="s">
        <v>925</v>
      </c>
      <c r="J180" s="281">
        <v>255</v>
      </c>
      <c r="K180" s="329"/>
    </row>
    <row r="181" s="1" customFormat="1" ht="15" customHeight="1">
      <c r="B181" s="306"/>
      <c r="C181" s="281" t="s">
        <v>112</v>
      </c>
      <c r="D181" s="281"/>
      <c r="E181" s="281"/>
      <c r="F181" s="304" t="s">
        <v>923</v>
      </c>
      <c r="G181" s="281"/>
      <c r="H181" s="281" t="s">
        <v>887</v>
      </c>
      <c r="I181" s="281" t="s">
        <v>925</v>
      </c>
      <c r="J181" s="281">
        <v>10</v>
      </c>
      <c r="K181" s="329"/>
    </row>
    <row r="182" s="1" customFormat="1" ht="15" customHeight="1">
      <c r="B182" s="306"/>
      <c r="C182" s="281" t="s">
        <v>113</v>
      </c>
      <c r="D182" s="281"/>
      <c r="E182" s="281"/>
      <c r="F182" s="304" t="s">
        <v>923</v>
      </c>
      <c r="G182" s="281"/>
      <c r="H182" s="281" t="s">
        <v>997</v>
      </c>
      <c r="I182" s="281" t="s">
        <v>958</v>
      </c>
      <c r="J182" s="281"/>
      <c r="K182" s="329"/>
    </row>
    <row r="183" s="1" customFormat="1" ht="15" customHeight="1">
      <c r="B183" s="306"/>
      <c r="C183" s="281" t="s">
        <v>998</v>
      </c>
      <c r="D183" s="281"/>
      <c r="E183" s="281"/>
      <c r="F183" s="304" t="s">
        <v>923</v>
      </c>
      <c r="G183" s="281"/>
      <c r="H183" s="281" t="s">
        <v>999</v>
      </c>
      <c r="I183" s="281" t="s">
        <v>958</v>
      </c>
      <c r="J183" s="281"/>
      <c r="K183" s="329"/>
    </row>
    <row r="184" s="1" customFormat="1" ht="15" customHeight="1">
      <c r="B184" s="306"/>
      <c r="C184" s="281" t="s">
        <v>987</v>
      </c>
      <c r="D184" s="281"/>
      <c r="E184" s="281"/>
      <c r="F184" s="304" t="s">
        <v>923</v>
      </c>
      <c r="G184" s="281"/>
      <c r="H184" s="281" t="s">
        <v>1000</v>
      </c>
      <c r="I184" s="281" t="s">
        <v>958</v>
      </c>
      <c r="J184" s="281"/>
      <c r="K184" s="329"/>
    </row>
    <row r="185" s="1" customFormat="1" ht="15" customHeight="1">
      <c r="B185" s="306"/>
      <c r="C185" s="281" t="s">
        <v>115</v>
      </c>
      <c r="D185" s="281"/>
      <c r="E185" s="281"/>
      <c r="F185" s="304" t="s">
        <v>929</v>
      </c>
      <c r="G185" s="281"/>
      <c r="H185" s="281" t="s">
        <v>1001</v>
      </c>
      <c r="I185" s="281" t="s">
        <v>925</v>
      </c>
      <c r="J185" s="281">
        <v>50</v>
      </c>
      <c r="K185" s="329"/>
    </row>
    <row r="186" s="1" customFormat="1" ht="15" customHeight="1">
      <c r="B186" s="306"/>
      <c r="C186" s="281" t="s">
        <v>1002</v>
      </c>
      <c r="D186" s="281"/>
      <c r="E186" s="281"/>
      <c r="F186" s="304" t="s">
        <v>929</v>
      </c>
      <c r="G186" s="281"/>
      <c r="H186" s="281" t="s">
        <v>1003</v>
      </c>
      <c r="I186" s="281" t="s">
        <v>1004</v>
      </c>
      <c r="J186" s="281"/>
      <c r="K186" s="329"/>
    </row>
    <row r="187" s="1" customFormat="1" ht="15" customHeight="1">
      <c r="B187" s="306"/>
      <c r="C187" s="281" t="s">
        <v>1005</v>
      </c>
      <c r="D187" s="281"/>
      <c r="E187" s="281"/>
      <c r="F187" s="304" t="s">
        <v>929</v>
      </c>
      <c r="G187" s="281"/>
      <c r="H187" s="281" t="s">
        <v>1006</v>
      </c>
      <c r="I187" s="281" t="s">
        <v>1004</v>
      </c>
      <c r="J187" s="281"/>
      <c r="K187" s="329"/>
    </row>
    <row r="188" s="1" customFormat="1" ht="15" customHeight="1">
      <c r="B188" s="306"/>
      <c r="C188" s="281" t="s">
        <v>1007</v>
      </c>
      <c r="D188" s="281"/>
      <c r="E188" s="281"/>
      <c r="F188" s="304" t="s">
        <v>929</v>
      </c>
      <c r="G188" s="281"/>
      <c r="H188" s="281" t="s">
        <v>1008</v>
      </c>
      <c r="I188" s="281" t="s">
        <v>1004</v>
      </c>
      <c r="J188" s="281"/>
      <c r="K188" s="329"/>
    </row>
    <row r="189" s="1" customFormat="1" ht="15" customHeight="1">
      <c r="B189" s="306"/>
      <c r="C189" s="342" t="s">
        <v>1009</v>
      </c>
      <c r="D189" s="281"/>
      <c r="E189" s="281"/>
      <c r="F189" s="304" t="s">
        <v>929</v>
      </c>
      <c r="G189" s="281"/>
      <c r="H189" s="281" t="s">
        <v>1010</v>
      </c>
      <c r="I189" s="281" t="s">
        <v>1011</v>
      </c>
      <c r="J189" s="343" t="s">
        <v>1012</v>
      </c>
      <c r="K189" s="329"/>
    </row>
    <row r="190" s="1" customFormat="1" ht="15" customHeight="1">
      <c r="B190" s="306"/>
      <c r="C190" s="342" t="s">
        <v>44</v>
      </c>
      <c r="D190" s="281"/>
      <c r="E190" s="281"/>
      <c r="F190" s="304" t="s">
        <v>923</v>
      </c>
      <c r="G190" s="281"/>
      <c r="H190" s="278" t="s">
        <v>1013</v>
      </c>
      <c r="I190" s="281" t="s">
        <v>1014</v>
      </c>
      <c r="J190" s="281"/>
      <c r="K190" s="329"/>
    </row>
    <row r="191" s="1" customFormat="1" ht="15" customHeight="1">
      <c r="B191" s="306"/>
      <c r="C191" s="342" t="s">
        <v>1015</v>
      </c>
      <c r="D191" s="281"/>
      <c r="E191" s="281"/>
      <c r="F191" s="304" t="s">
        <v>923</v>
      </c>
      <c r="G191" s="281"/>
      <c r="H191" s="281" t="s">
        <v>1016</v>
      </c>
      <c r="I191" s="281" t="s">
        <v>958</v>
      </c>
      <c r="J191" s="281"/>
      <c r="K191" s="329"/>
    </row>
    <row r="192" s="1" customFormat="1" ht="15" customHeight="1">
      <c r="B192" s="306"/>
      <c r="C192" s="342" t="s">
        <v>1017</v>
      </c>
      <c r="D192" s="281"/>
      <c r="E192" s="281"/>
      <c r="F192" s="304" t="s">
        <v>923</v>
      </c>
      <c r="G192" s="281"/>
      <c r="H192" s="281" t="s">
        <v>1018</v>
      </c>
      <c r="I192" s="281" t="s">
        <v>958</v>
      </c>
      <c r="J192" s="281"/>
      <c r="K192" s="329"/>
    </row>
    <row r="193" s="1" customFormat="1" ht="15" customHeight="1">
      <c r="B193" s="306"/>
      <c r="C193" s="342" t="s">
        <v>1019</v>
      </c>
      <c r="D193" s="281"/>
      <c r="E193" s="281"/>
      <c r="F193" s="304" t="s">
        <v>929</v>
      </c>
      <c r="G193" s="281"/>
      <c r="H193" s="281" t="s">
        <v>1020</v>
      </c>
      <c r="I193" s="281" t="s">
        <v>958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1021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1022</v>
      </c>
      <c r="D200" s="345"/>
      <c r="E200" s="345"/>
      <c r="F200" s="345" t="s">
        <v>1023</v>
      </c>
      <c r="G200" s="346"/>
      <c r="H200" s="345" t="s">
        <v>1024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1014</v>
      </c>
      <c r="D202" s="281"/>
      <c r="E202" s="281"/>
      <c r="F202" s="304" t="s">
        <v>45</v>
      </c>
      <c r="G202" s="281"/>
      <c r="H202" s="281" t="s">
        <v>1025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46</v>
      </c>
      <c r="G203" s="281"/>
      <c r="H203" s="281" t="s">
        <v>1026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49</v>
      </c>
      <c r="G204" s="281"/>
      <c r="H204" s="281" t="s">
        <v>1027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47</v>
      </c>
      <c r="G205" s="281"/>
      <c r="H205" s="281" t="s">
        <v>1028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48</v>
      </c>
      <c r="G206" s="281"/>
      <c r="H206" s="281" t="s">
        <v>1029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970</v>
      </c>
      <c r="D208" s="281"/>
      <c r="E208" s="281"/>
      <c r="F208" s="304" t="s">
        <v>81</v>
      </c>
      <c r="G208" s="281"/>
      <c r="H208" s="281" t="s">
        <v>1030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865</v>
      </c>
      <c r="G209" s="281"/>
      <c r="H209" s="281" t="s">
        <v>866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863</v>
      </c>
      <c r="G210" s="281"/>
      <c r="H210" s="281" t="s">
        <v>1031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867</v>
      </c>
      <c r="G211" s="342"/>
      <c r="H211" s="333" t="s">
        <v>868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869</v>
      </c>
      <c r="G212" s="342"/>
      <c r="H212" s="333" t="s">
        <v>835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994</v>
      </c>
      <c r="D214" s="281"/>
      <c r="E214" s="281"/>
      <c r="F214" s="304">
        <v>1</v>
      </c>
      <c r="G214" s="342"/>
      <c r="H214" s="333" t="s">
        <v>1032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1033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1034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1035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HANOUS-06\HonzaK</dc:creator>
  <cp:lastModifiedBy>HANOUS-06\HonzaK</cp:lastModifiedBy>
  <dcterms:created xsi:type="dcterms:W3CDTF">2022-01-21T09:23:32Z</dcterms:created>
  <dcterms:modified xsi:type="dcterms:W3CDTF">2022-01-21T09:23:36Z</dcterms:modified>
</cp:coreProperties>
</file>